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nlewis\Downloads\"/>
    </mc:Choice>
  </mc:AlternateContent>
  <xr:revisionPtr revIDLastSave="0" documentId="13_ncr:1_{2FFD7BB6-D120-4A28-880F-83216828F400}" xr6:coauthVersionLast="47" xr6:coauthVersionMax="47" xr10:uidLastSave="{00000000-0000-0000-0000-000000000000}"/>
  <bookViews>
    <workbookView xWindow="-108" yWindow="-108" windowWidth="23256" windowHeight="12576" activeTab="1" xr2:uid="{EACBBD9B-D994-401F-80D3-46114B235A5C}"/>
  </bookViews>
  <sheets>
    <sheet name="Instruction" sheetId="5" r:id="rId1"/>
    <sheet name="Defect" sheetId="3" r:id="rId2"/>
    <sheet name="Accident" sheetId="7" r:id="rId3"/>
    <sheet name="Complaint" sheetId="10" r:id="rId4"/>
    <sheet name="List" sheetId="4" r:id="rId5"/>
  </sheets>
  <definedNames>
    <definedName name="_xlnm._FilterDatabase" localSheetId="2" hidden="1">Accident!$B$13:$K$33</definedName>
    <definedName name="_xlnm._FilterDatabase" localSheetId="3" hidden="1">Complaint!$B$14:$J$34</definedName>
    <definedName name="_xlnm._FilterDatabase" localSheetId="1" hidden="1">Defect!$B$16:$AA$36</definedName>
    <definedName name="_xlnm.Print_Area" localSheetId="2">Accident!$B:$M</definedName>
    <definedName name="_xlnm.Print_Area" localSheetId="3">Complaint!$B:$K</definedName>
    <definedName name="_xlnm.Print_Area" localSheetId="1">Defect!$B:$AA</definedName>
    <definedName name="_xlnm.Print_Area" localSheetId="0">Instruction!$B:$D</definedName>
    <definedName name="_xlnm.Print_Titles" localSheetId="2">Accident!$12:$13</definedName>
    <definedName name="_xlnm.Print_Titles" localSheetId="3">Complaint!$13:$14</definedName>
    <definedName name="_xlnm.Print_Titles" localSheetId="1">Defect!$15:$16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3" l="1"/>
  <c r="C8" i="3" a="1"/>
  <c r="C8" i="3" s="1"/>
  <c r="C8" i="7"/>
  <c r="C9" i="7"/>
  <c r="T25" i="3"/>
  <c r="U25" i="3" s="1"/>
  <c r="T17" i="3"/>
  <c r="C12" i="3" a="1"/>
  <c r="C12" i="3" s="1"/>
  <c r="C9" i="3" a="1"/>
  <c r="C9" i="3" s="1"/>
  <c r="C10" i="3" a="1"/>
  <c r="C10" i="3" s="1"/>
  <c r="C11" i="3" a="1"/>
  <c r="C11" i="3" s="1"/>
  <c r="C9" i="10" a="1"/>
  <c r="C9" i="10" s="1"/>
  <c r="C8" i="10" a="1"/>
  <c r="C8" i="10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F8" i="3" l="1" a="1"/>
  <c r="F8" i="3" s="1"/>
  <c r="F9" i="3" a="1"/>
  <c r="F9" i="3" s="1"/>
  <c r="C10" i="10"/>
  <c r="C13" i="3"/>
  <c r="C3" i="10" l="1"/>
  <c r="C3" i="7"/>
  <c r="C4" i="7"/>
  <c r="C4" i="10"/>
  <c r="C5" i="10"/>
  <c r="C5" i="7"/>
  <c r="F3" i="10"/>
  <c r="F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<sst xmlns="http://schemas.openxmlformats.org/spreadsheetml/2006/main" count="485" uniqueCount="214">
  <si>
    <t>Defect Categorization</t>
  </si>
  <si>
    <t>Defect Repair Period</t>
  </si>
  <si>
    <t>Maintained Element Category</t>
  </si>
  <si>
    <t>Permanent Repair</t>
  </si>
  <si>
    <t>Temporary Repair</t>
  </si>
  <si>
    <t>Hazard Mitigation</t>
  </si>
  <si>
    <t>GPL_NB_001</t>
  </si>
  <si>
    <t>GPL_NB_002</t>
  </si>
  <si>
    <t>GPL_NB_003</t>
  </si>
  <si>
    <t>GPL_NB_004</t>
  </si>
  <si>
    <t>GPL_NB_005</t>
  </si>
  <si>
    <t>GPL_SB_001</t>
  </si>
  <si>
    <t>GPL_SB_002</t>
  </si>
  <si>
    <t>GPL_SB_003</t>
  </si>
  <si>
    <t>GPL_SB_004</t>
  </si>
  <si>
    <t>GPL_SB_005</t>
  </si>
  <si>
    <t>FR_NB_001</t>
  </si>
  <si>
    <t>FR_NB_002</t>
  </si>
  <si>
    <t>FR_NB_003</t>
  </si>
  <si>
    <t>FR_NB_004</t>
  </si>
  <si>
    <t>FR_NB_005</t>
  </si>
  <si>
    <t>FR_SB_001</t>
  </si>
  <si>
    <t>FR_SB_002</t>
  </si>
  <si>
    <t>FR_SB_003</t>
  </si>
  <si>
    <t>FR_SB_004</t>
  </si>
  <si>
    <t>FR_SB_005</t>
  </si>
  <si>
    <t>Repair Type</t>
  </si>
  <si>
    <t>Category 1</t>
  </si>
  <si>
    <t>Category 2</t>
  </si>
  <si>
    <t>Status</t>
  </si>
  <si>
    <t>Cause of Defects</t>
  </si>
  <si>
    <t>General Wear and Tear</t>
  </si>
  <si>
    <t>Accidents and Incidents by DB Contractor</t>
  </si>
  <si>
    <t>Nonconforming Work</t>
  </si>
  <si>
    <t>Performance Section
(vary by project)</t>
  </si>
  <si>
    <t>Source of Defect Identification</t>
  </si>
  <si>
    <t>Completed</t>
  </si>
  <si>
    <t>Ongoing</t>
  </si>
  <si>
    <t>Not started</t>
  </si>
  <si>
    <t>On hold</t>
  </si>
  <si>
    <t>Pavement</t>
  </si>
  <si>
    <t>Drainage</t>
  </si>
  <si>
    <t>Structures</t>
  </si>
  <si>
    <t>Date of Identification</t>
  </si>
  <si>
    <t>Time of Identification</t>
  </si>
  <si>
    <t>Date of Repair</t>
  </si>
  <si>
    <t>Time of Repair</t>
  </si>
  <si>
    <t>#1, #4</t>
  </si>
  <si>
    <t>Project Name:</t>
  </si>
  <si>
    <t>District:</t>
  </si>
  <si>
    <t>Organization:</t>
  </si>
  <si>
    <t>Earthwork</t>
  </si>
  <si>
    <t>Third Party Damage</t>
  </si>
  <si>
    <t>A. Defect Identification</t>
  </si>
  <si>
    <t>B. Defect Repair</t>
  </si>
  <si>
    <t>Defect #</t>
  </si>
  <si>
    <t>Defect Log</t>
  </si>
  <si>
    <t>Categorization</t>
  </si>
  <si>
    <t>Defect Description</t>
  </si>
  <si>
    <t>Element Category</t>
  </si>
  <si>
    <t>Unknown</t>
  </si>
  <si>
    <t>NBI Number
(bridge only)</t>
  </si>
  <si>
    <t>Photos</t>
  </si>
  <si>
    <t>C. Verification</t>
  </si>
  <si>
    <t>D. Miscellaenous</t>
  </si>
  <si>
    <t>Date of Verificaiton</t>
  </si>
  <si>
    <t>Person Name of Verificaiton</t>
  </si>
  <si>
    <t>DB Contractor</t>
  </si>
  <si>
    <t>TxDOT</t>
  </si>
  <si>
    <t>Third Party</t>
  </si>
  <si>
    <t>Source of Identification</t>
  </si>
  <si>
    <t>Defect Repair Period
(days)</t>
  </si>
  <si>
    <t>Cause of Defect</t>
  </si>
  <si>
    <t>Work Status</t>
  </si>
  <si>
    <t>DB Contractor shall implement a system (the “Maintenance Management System” or “MMS”) to store all the following Maintenance Records:</t>
  </si>
  <si>
    <t xml:space="preserve"> - complaints and reports received from TxDOT and third parties; and</t>
  </si>
  <si>
    <t xml:space="preserve">Maintenance Records shall be organized by Performance Section. All Defects shall be recorded in the MMS promptly after coming to the attention of DB Contractor. </t>
  </si>
  <si>
    <t xml:space="preserve">All other recording requirements shall be recorded on the MMS within 15 days of completion or occurrence of the relevant activity. </t>
  </si>
  <si>
    <t xml:space="preserve">When a Maintained Element is constructed, installed, maintained, inspected, modified, replaced or removed, DB Contractor shall create and store a Maintenance Record no later than three days after completion of such work. </t>
  </si>
  <si>
    <t>Attachment 9-1 Note 1:</t>
  </si>
  <si>
    <t>Number of Defects</t>
  </si>
  <si>
    <t>Total</t>
  </si>
  <si>
    <t>Compliance Status?</t>
  </si>
  <si>
    <t>Compliance Status</t>
  </si>
  <si>
    <t>Note: Rows hidden will not be counted.</t>
  </si>
  <si>
    <t xml:space="preserve"> </t>
  </si>
  <si>
    <t>Accident</t>
  </si>
  <si>
    <t>Description</t>
  </si>
  <si>
    <t>Source of Complaint</t>
  </si>
  <si>
    <t>Complaint Log</t>
  </si>
  <si>
    <t>Compliant</t>
  </si>
  <si>
    <t>Complaint #</t>
  </si>
  <si>
    <t>Associated Defect #
(if applicable)</t>
  </si>
  <si>
    <t>Number of Complaint</t>
  </si>
  <si>
    <t>TxDOT Step-in</t>
  </si>
  <si>
    <t>Complaint</t>
  </si>
  <si>
    <t>Defect</t>
  </si>
  <si>
    <t>Tab Name</t>
  </si>
  <si>
    <t>Pulldown List</t>
  </si>
  <si>
    <t>Date of Accident</t>
  </si>
  <si>
    <t>Time of Accident</t>
  </si>
  <si>
    <t>Yes</t>
  </si>
  <si>
    <t>Work Order #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</si>
  <si>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</si>
  <si>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</si>
  <si>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</si>
  <si>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</si>
  <si>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</si>
  <si>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</si>
  <si>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</si>
  <si>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</si>
  <si>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</si>
  <si>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</si>
  <si>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</si>
  <si>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</si>
  <si>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</si>
  <si>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</si>
  <si>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</si>
  <si>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</si>
  <si>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</si>
  <si>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</si>
  <si>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</si>
  <si>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</si>
  <si>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</si>
  <si>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</si>
  <si>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</si>
  <si>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</si>
  <si>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</si>
  <si>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</si>
  <si>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</si>
  <si>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</si>
  <si>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</si>
  <si>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</si>
  <si>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</si>
  <si>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</si>
  <si>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</si>
  <si>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</si>
  <si>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</si>
  <si>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</si>
  <si>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</si>
  <si>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</si>
  <si>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</si>
  <si>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</si>
  <si>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</si>
  <si>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</si>
  <si>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</si>
  <si>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</si>
  <si>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</si>
  <si>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</si>
  <si>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</si>
  <si>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</si>
  <si>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</si>
  <si>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</si>
  <si>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</si>
  <si>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</si>
  <si>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</si>
  <si>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</si>
  <si>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</si>
  <si>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</si>
  <si>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</si>
  <si>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</si>
  <si>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</si>
  <si>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</si>
  <si>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r>
      <t xml:space="preserve">1. Prior to the use, update all sections in </t>
    </r>
    <r>
      <rPr>
        <sz val="10"/>
        <color rgb="FF0070C0"/>
        <rFont val="Arial Narrow"/>
        <family val="2"/>
      </rPr>
      <t>Blue</t>
    </r>
    <r>
      <rPr>
        <sz val="10"/>
        <rFont val="Arial Narrow"/>
        <family val="2"/>
      </rPr>
      <t xml:space="preserve"> text in each tab including dropdown lists in "List" tab.</t>
    </r>
  </si>
  <si>
    <t>Accident Type</t>
  </si>
  <si>
    <t>Vehicle Incident</t>
  </si>
  <si>
    <t>HazMat</t>
  </si>
  <si>
    <t>No</t>
  </si>
  <si>
    <t>Closed</t>
  </si>
  <si>
    <t>Open</t>
  </si>
  <si>
    <t>Received Date</t>
  </si>
  <si>
    <t>Name</t>
  </si>
  <si>
    <t>Contact Information</t>
  </si>
  <si>
    <t>Type</t>
  </si>
  <si>
    <t>Inquiry</t>
  </si>
  <si>
    <t>Initial Response Date</t>
  </si>
  <si>
    <t>Response Note</t>
  </si>
  <si>
    <t>Injury during work</t>
  </si>
  <si>
    <t>Vehicle accident</t>
  </si>
  <si>
    <t>Injuries</t>
  </si>
  <si>
    <t># of Injuries or Fatalities</t>
  </si>
  <si>
    <t>Emergency event</t>
  </si>
  <si>
    <t>…</t>
  </si>
  <si>
    <t>….</t>
  </si>
  <si>
    <t>Injuries Reported</t>
  </si>
  <si>
    <t>Fatalities Reported</t>
  </si>
  <si>
    <t>Location
(TRM)</t>
  </si>
  <si>
    <t>Not Repaird - Overdue</t>
  </si>
  <si>
    <t>Repair completed but after Due Date</t>
  </si>
  <si>
    <t>Contractual Due Date</t>
  </si>
  <si>
    <t>Location
(Performance Section)</t>
  </si>
  <si>
    <t>Location Description</t>
  </si>
  <si>
    <t>Repair Description</t>
  </si>
  <si>
    <t>Verification Description</t>
  </si>
  <si>
    <t>General Inspection</t>
  </si>
  <si>
    <t>Accident or Incident #</t>
  </si>
  <si>
    <t>Accident or Incident Log</t>
  </si>
  <si>
    <t>Accident or Incident Description</t>
  </si>
  <si>
    <t>Fatalities</t>
  </si>
  <si>
    <t>Complaint Status</t>
  </si>
  <si>
    <t>Resolution Date</t>
  </si>
  <si>
    <t xml:space="preserve"> - details including date-time of actual repairs performed with inspection tests/reports and associated pictures of repairs (showing GPS coordinates, location and date-time);</t>
  </si>
  <si>
    <t xml:space="preserve"> - accidents and incidents relating to the Maintenance Services.</t>
  </si>
  <si>
    <t>DB Contractor shall provide TxDOT real-time, remote access to the Maintenance Records for the duration of the Maintenance Period.</t>
  </si>
  <si>
    <t xml:space="preserve">DB Contractor shall record a separate Defect upon failure to achieve any of the requirements set forth in a Measurement Record. </t>
  </si>
  <si>
    <t>Last Update:</t>
  </si>
  <si>
    <t>TxDOT Function Codes</t>
  </si>
  <si>
    <t>example</t>
  </si>
  <si>
    <t>1/1/2022</t>
  </si>
  <si>
    <t xml:space="preserve"> - planned actions including traffic control plan and repair procedure, and date-time for scheduled and actual permanent repair of all Defects, [and] date of contractual cure period[, and running total of non-compliance points];</t>
  </si>
  <si>
    <t xml:space="preserve"> - description, picture (showing GPS coordinates, location, date-time) of identification and categorization of Defects;</t>
  </si>
  <si>
    <t>Maintenance Management System (MMS) Template for Capital Maintenance Agreement (CMA) Compliance</t>
  </si>
  <si>
    <t>CMA MMS Requirements (V5.0)</t>
  </si>
  <si>
    <t>CMA Specification Item 9 - Section 9.6: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</si>
</sst>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rgb="FF0070C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70C0"/>
      <name val="Arial Narrow"/>
      <family val="2"/>
    </font>
    <font>
      <sz val="10"/>
      <color theme="4"/>
      <name val="Arial Narrow"/>
      <family val="2"/>
    </font>
    <font>
      <b/>
      <sz val="15"/>
      <color theme="0"/>
      <name val="Arial Narrow"/>
      <family val="2"/>
    </font>
    <font>
      <sz val="15"/>
      <color theme="0"/>
      <name val="Arial Narrow"/>
      <family val="2"/>
    </font>
    <font>
      <b/>
      <sz val="15"/>
      <color theme="1"/>
      <name val="Arial Narrow"/>
      <family val="2"/>
    </font>
    <font>
      <b/>
      <sz val="15"/>
      <name val="Arial Narrow"/>
      <family val="2"/>
    </font>
    <font>
      <sz val="10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0" borderId="0"/>
    <xf numFmtId="0" fontId="2" fillId="5" borderId="1" applyNumberFormat="0" applyFont="0" applyAlignment="0" applyProtection="0"/>
    <xf numFmtId="0" fontId="2" fillId="5" borderId="1" applyNumberFormat="0" applyFont="0" applyAlignment="0" applyProtection="0"/>
    <xf numFmtId="0" fontId="2" fillId="5" borderId="1" applyNumberFormat="0" applyFont="0" applyAlignment="0" applyProtection="0"/>
  </cellStyleXfs>
  <cellXfs count="108">
    <xf numFmtId="0" fontId="0" fillId="0" borderId="0" xfId="0"/>
    <xf numFmtId="0" fontId="3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0" fontId="5" fillId="2" borderId="0" xfId="0" applyFont="1" applyFill="1"/>
    <xf numFmtId="49" fontId="3" fillId="2" borderId="0" xfId="0" applyNumberFormat="1" applyFont="1" applyFill="1" applyBorder="1" applyAlignment="1">
      <alignment vertical="top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vertical="top"/>
    </xf>
    <xf numFmtId="0" fontId="7" fillId="2" borderId="0" xfId="0" applyFont="1" applyFill="1"/>
    <xf numFmtId="49" fontId="6" fillId="2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5" fillId="2" borderId="9" xfId="0" applyFont="1" applyFill="1" applyBorder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top"/>
    </xf>
    <xf numFmtId="0" fontId="5" fillId="2" borderId="7" xfId="0" applyFont="1" applyFill="1" applyBorder="1"/>
    <xf numFmtId="49" fontId="3" fillId="2" borderId="6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5" fillId="2" borderId="4" xfId="0" applyFont="1" applyFill="1" applyBorder="1"/>
    <xf numFmtId="0" fontId="5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top" wrapText="1"/>
    </xf>
    <xf numFmtId="0" fontId="5" fillId="2" borderId="10" xfId="0" applyFont="1" applyFill="1" applyBorder="1"/>
    <xf numFmtId="14" fontId="5" fillId="2" borderId="2" xfId="0" applyNumberFormat="1" applyFont="1" applyFill="1" applyBorder="1" applyAlignment="1">
      <alignment horizontal="center" vertical="top" wrapText="1"/>
    </xf>
    <xf numFmtId="0" fontId="3" fillId="2" borderId="0" xfId="1" applyFont="1" applyFill="1" applyAlignment="1"/>
    <xf numFmtId="0" fontId="3" fillId="2" borderId="0" xfId="2" applyFont="1" applyFill="1"/>
    <xf numFmtId="0" fontId="10" fillId="7" borderId="0" xfId="0" applyFont="1" applyFill="1"/>
    <xf numFmtId="0" fontId="10" fillId="7" borderId="0" xfId="0" applyFont="1" applyFill="1" applyAlignment="1">
      <alignment horizontal="center" vertical="top"/>
    </xf>
    <xf numFmtId="49" fontId="11" fillId="7" borderId="0" xfId="0" applyNumberFormat="1" applyFont="1" applyFill="1" applyBorder="1" applyAlignment="1">
      <alignment vertical="top"/>
    </xf>
    <xf numFmtId="14" fontId="11" fillId="7" borderId="0" xfId="0" applyNumberFormat="1" applyFont="1" applyFill="1" applyAlignment="1">
      <alignment horizontal="center" vertical="top"/>
    </xf>
    <xf numFmtId="0" fontId="10" fillId="7" borderId="0" xfId="0" applyFont="1" applyFill="1" applyAlignment="1">
      <alignment horizontal="center" vertical="top" wrapText="1"/>
    </xf>
    <xf numFmtId="0" fontId="12" fillId="2" borderId="0" xfId="0" applyFont="1" applyFill="1"/>
    <xf numFmtId="49" fontId="4" fillId="9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Continuous" vertical="center" wrapText="1"/>
    </xf>
    <xf numFmtId="0" fontId="5" fillId="4" borderId="2" xfId="0" applyFont="1" applyFill="1" applyBorder="1" applyAlignment="1">
      <alignment horizontal="centerContinuous" vertical="center" wrapText="1"/>
    </xf>
    <xf numFmtId="0" fontId="5" fillId="6" borderId="2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Continuous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vertical="top"/>
    </xf>
    <xf numFmtId="0" fontId="5" fillId="9" borderId="0" xfId="0" applyFont="1" applyFill="1" applyBorder="1" applyAlignment="1">
      <alignment horizontal="center" vertical="top"/>
    </xf>
    <xf numFmtId="0" fontId="5" fillId="9" borderId="7" xfId="0" applyFont="1" applyFill="1" applyBorder="1" applyAlignment="1">
      <alignment horizontal="center" vertical="top"/>
    </xf>
    <xf numFmtId="0" fontId="5" fillId="9" borderId="4" xfId="0" applyFont="1" applyFill="1" applyBorder="1" applyAlignment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3" fillId="11" borderId="0" xfId="0" applyFont="1" applyFill="1"/>
    <xf numFmtId="0" fontId="9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/>
    <xf numFmtId="0" fontId="14" fillId="2" borderId="9" xfId="0" applyFont="1" applyFill="1" applyBorder="1"/>
    <xf numFmtId="49" fontId="8" fillId="2" borderId="6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/>
    <xf numFmtId="49" fontId="4" fillId="2" borderId="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14" fontId="5" fillId="1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0" fontId="7" fillId="11" borderId="4" xfId="0" applyFont="1" applyFill="1" applyBorder="1" applyAlignment="1"/>
    <xf numFmtId="0" fontId="7" fillId="11" borderId="5" xfId="0" applyFont="1" applyFill="1" applyBorder="1" applyAlignment="1"/>
    <xf numFmtId="0" fontId="6" fillId="2" borderId="11" xfId="0" applyFont="1" applyFill="1" applyBorder="1" applyAlignment="1">
      <alignment horizontal="right" vertical="top"/>
    </xf>
    <xf numFmtId="49" fontId="4" fillId="9" borderId="12" xfId="0" applyNumberFormat="1" applyFont="1" applyFill="1" applyBorder="1" applyAlignment="1">
      <alignment vertical="top"/>
    </xf>
    <xf numFmtId="0" fontId="5" fillId="2" borderId="12" xfId="0" applyFont="1" applyFill="1" applyBorder="1"/>
    <xf numFmtId="0" fontId="7" fillId="2" borderId="12" xfId="0" applyFont="1" applyFill="1" applyBorder="1" applyAlignment="1">
      <alignment horizontal="right"/>
    </xf>
    <xf numFmtId="49" fontId="4" fillId="9" borderId="13" xfId="0" applyNumberFormat="1" applyFont="1" applyFill="1" applyBorder="1" applyAlignment="1">
      <alignment vertical="top"/>
    </xf>
    <xf numFmtId="0" fontId="6" fillId="2" borderId="14" xfId="0" applyFont="1" applyFill="1" applyBorder="1" applyAlignment="1">
      <alignment horizontal="right" vertical="top"/>
    </xf>
    <xf numFmtId="49" fontId="4" fillId="9" borderId="15" xfId="0" applyNumberFormat="1" applyFont="1" applyFill="1" applyBorder="1" applyAlignment="1">
      <alignment vertical="top"/>
    </xf>
    <xf numFmtId="0" fontId="6" fillId="2" borderId="16" xfId="0" applyFont="1" applyFill="1" applyBorder="1" applyAlignment="1">
      <alignment horizontal="right" vertical="top"/>
    </xf>
    <xf numFmtId="49" fontId="4" fillId="9" borderId="17" xfId="0" applyNumberFormat="1" applyFont="1" applyFill="1" applyBorder="1" applyAlignment="1">
      <alignment vertical="top"/>
    </xf>
    <xf numFmtId="0" fontId="5" fillId="2" borderId="17" xfId="0" applyFont="1" applyFill="1" applyBorder="1"/>
    <xf numFmtId="0" fontId="7" fillId="2" borderId="17" xfId="0" applyFont="1" applyFill="1" applyBorder="1" applyAlignment="1">
      <alignment horizontal="right"/>
    </xf>
    <xf numFmtId="49" fontId="4" fillId="9" borderId="18" xfId="0" applyNumberFormat="1" applyFont="1" applyFill="1" applyBorder="1" applyAlignment="1">
      <alignment vertical="top"/>
    </xf>
    <xf numFmtId="0" fontId="3" fillId="9" borderId="3" xfId="0" applyFont="1" applyFill="1" applyBorder="1" applyAlignment="1">
      <alignment horizontal="left" vertical="top"/>
    </xf>
  </cellXfs>
  <cellStyles count="10">
    <cellStyle name="Normal" xfId="0" builtinId="0"/>
    <cellStyle name="Normal 2" xfId="2" xr:uid="{F27F792C-2835-4991-9008-3A40932F584A}"/>
    <cellStyle name="Normal 2 2" xfId="6" xr:uid="{B6D795BA-6241-4696-B867-011F728EEBF7}"/>
    <cellStyle name="Normal 3" xfId="1" xr:uid="{B517F21A-0DE2-4DD0-B13F-CE696B420CF7}"/>
    <cellStyle name="Note 2" xfId="3" xr:uid="{D276BFAD-F8DB-4902-8734-11291DC70E6C}"/>
    <cellStyle name="Note 2 2" xfId="7" xr:uid="{3DF7F15C-48E8-46CC-B2D6-FAE9FE9316B6}"/>
    <cellStyle name="Note 3" xfId="4" xr:uid="{36FF7B82-48A6-42CB-82A7-0B452C681C7D}"/>
    <cellStyle name="Note 3 2" xfId="8" xr:uid="{F9C39297-9A0B-47D7-BD41-303D199FE464}"/>
    <cellStyle name="Note 4" xfId="5" xr:uid="{02C8511B-7204-4148-B948-C5DCB5796B94}"/>
    <cellStyle name="Note 4 2" xfId="9" xr:uid="{F00F8820-C9B3-40FF-8123-4D77A6F4543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9EDB-22BD-4CB4-B728-6DFC0383BBF7}">
  <sheetPr codeName="Sheet1">
    <tabColor theme="7" tint="0.39997558519241921"/>
    <pageSetUpPr fitToPage="1"/>
  </sheetPr>
  <dimension ref="B1:AA22"/>
  <sheetViews>
    <sheetView zoomScale="110" zoomScaleNormal="110" zoomScaleSheetLayoutView="145" workbookViewId="0">
      <selection activeCell="C22" sqref="C22"/>
    </sheetView>
  </sheetViews>
  <sheetFormatPr defaultColWidth="9.109375" defaultRowHeight="13.8" x14ac:dyDescent="0.3"/>
  <cols>
    <col min="1" max="1" width="2.109375" style="19" customWidth="1"/>
    <col min="2" max="2" width="13.33203125" style="19" customWidth="1"/>
    <col min="3" max="3" width="30.6640625" style="19" customWidth="1"/>
    <col min="4" max="4" width="128.88671875" style="19" customWidth="1"/>
    <col min="5" max="16384" width="9.109375" style="19"/>
  </cols>
  <sheetData>
    <row r="1" spans="2:27" s="42" customFormat="1" ht="19.2" x14ac:dyDescent="0.35">
      <c r="B1" s="37" t="s">
        <v>211</v>
      </c>
      <c r="C1" s="37"/>
      <c r="D1" s="3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2:27" x14ac:dyDescent="0.3">
      <c r="B2" s="36" t="s">
        <v>163</v>
      </c>
      <c r="C2" s="35"/>
      <c r="D2" s="35"/>
    </row>
    <row r="9" spans="2:27" ht="19.2" x14ac:dyDescent="0.35">
      <c r="B9" s="69" t="s">
        <v>212</v>
      </c>
      <c r="C9" s="93"/>
      <c r="D9" s="94"/>
    </row>
    <row r="10" spans="2:27" x14ac:dyDescent="0.3">
      <c r="B10" s="107" t="s">
        <v>213</v>
      </c>
      <c r="C10" s="58"/>
      <c r="D10" s="54"/>
    </row>
    <row r="11" spans="2:27" x14ac:dyDescent="0.3">
      <c r="B11" s="23" t="s">
        <v>74</v>
      </c>
      <c r="C11" s="59"/>
      <c r="D11" s="24"/>
    </row>
    <row r="12" spans="2:27" x14ac:dyDescent="0.3">
      <c r="B12" s="76" t="s">
        <v>210</v>
      </c>
      <c r="C12" s="77"/>
      <c r="D12" s="78"/>
    </row>
    <row r="13" spans="2:27" x14ac:dyDescent="0.3">
      <c r="B13" s="76" t="s">
        <v>209</v>
      </c>
      <c r="C13" s="79"/>
      <c r="D13" s="80"/>
    </row>
    <row r="14" spans="2:27" x14ac:dyDescent="0.3">
      <c r="B14" s="76" t="s">
        <v>201</v>
      </c>
      <c r="C14" s="79"/>
      <c r="D14" s="80"/>
    </row>
    <row r="15" spans="2:27" x14ac:dyDescent="0.3">
      <c r="B15" s="76" t="s">
        <v>75</v>
      </c>
      <c r="C15" s="79"/>
      <c r="D15" s="80"/>
    </row>
    <row r="16" spans="2:27" x14ac:dyDescent="0.3">
      <c r="B16" s="76" t="s">
        <v>202</v>
      </c>
      <c r="C16" s="79"/>
      <c r="D16" s="80"/>
    </row>
    <row r="17" spans="2:4" x14ac:dyDescent="0.3">
      <c r="B17" s="26" t="s">
        <v>76</v>
      </c>
      <c r="C17" s="59"/>
      <c r="D17" s="60"/>
    </row>
    <row r="18" spans="2:4" x14ac:dyDescent="0.3">
      <c r="B18" s="26" t="s">
        <v>77</v>
      </c>
      <c r="C18" s="59"/>
      <c r="D18" s="24"/>
    </row>
    <row r="19" spans="2:4" x14ac:dyDescent="0.3">
      <c r="B19" s="26" t="s">
        <v>78</v>
      </c>
      <c r="C19" s="59"/>
      <c r="D19" s="24"/>
    </row>
    <row r="20" spans="2:4" x14ac:dyDescent="0.3">
      <c r="B20" s="27" t="s">
        <v>203</v>
      </c>
      <c r="C20" s="61"/>
      <c r="D20" s="28"/>
    </row>
    <row r="21" spans="2:4" x14ac:dyDescent="0.3">
      <c r="B21" s="55" t="s">
        <v>79</v>
      </c>
      <c r="C21" s="56"/>
      <c r="D21" s="57"/>
    </row>
    <row r="22" spans="2:4" x14ac:dyDescent="0.3">
      <c r="B22" s="27" t="s">
        <v>204</v>
      </c>
      <c r="C22" s="61"/>
      <c r="D22" s="28"/>
    </row>
  </sheetData>
  <printOptions horizontalCentered="1"/>
  <pageMargins left="0.7" right="0.7" top="0.75" bottom="0.75" header="0.3" footer="0.3"/>
  <pageSetup scale="52" orientation="portrait" r:id="rId1"/>
  <headerFooter>
    <oddFooter>&amp;L&amp;A&amp;C&amp;P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95A7-6F01-44BA-9B37-0DD7F03DFEB5}">
  <sheetPr codeName="Sheet2">
    <tabColor theme="8" tint="0.79998168889431442"/>
    <pageSetUpPr fitToPage="1"/>
  </sheetPr>
  <dimension ref="A1:AQ76"/>
  <sheetViews>
    <sheetView tabSelected="1" view="pageBreakPreview" zoomScale="25" zoomScaleNormal="110" zoomScaleSheetLayoutView="25" workbookViewId="0">
      <selection activeCell="Q57" sqref="Q57"/>
    </sheetView>
  </sheetViews>
  <sheetFormatPr defaultColWidth="9.109375" defaultRowHeight="13.8" x14ac:dyDescent="0.3"/>
  <cols>
    <col min="1" max="1" width="3" style="18" customWidth="1"/>
    <col min="2" max="2" width="19.5546875" style="18" customWidth="1"/>
    <col min="3" max="4" width="18" style="18" customWidth="1"/>
    <col min="5" max="5" width="26.44140625" style="18" customWidth="1"/>
    <col min="6" max="6" width="18" style="18" customWidth="1"/>
    <col min="7" max="7" width="26.109375" style="18" customWidth="1"/>
    <col min="8" max="8" width="18.33203125" style="18" customWidth="1"/>
    <col min="9" max="10" width="26.109375" style="18" customWidth="1"/>
    <col min="11" max="11" width="16.109375" style="21" bestFit="1" customWidth="1"/>
    <col min="12" max="12" width="34.6640625" style="18" customWidth="1"/>
    <col min="13" max="20" width="26.109375" style="18" customWidth="1"/>
    <col min="21" max="21" width="30.44140625" style="21" customWidth="1"/>
    <col min="22" max="22" width="26.109375" style="18" customWidth="1"/>
    <col min="23" max="24" width="26.109375" style="21" customWidth="1"/>
    <col min="25" max="25" width="26.109375" style="18" customWidth="1"/>
    <col min="26" max="27" width="26.109375" style="21" customWidth="1"/>
    <col min="28" max="16384" width="9.109375" style="20"/>
  </cols>
  <sheetData>
    <row r="1" spans="1:43" s="42" customFormat="1" ht="19.2" x14ac:dyDescent="0.35">
      <c r="B1" s="37" t="s">
        <v>56</v>
      </c>
      <c r="C1" s="38"/>
      <c r="D1" s="38"/>
      <c r="E1" s="38"/>
      <c r="F1" s="38"/>
      <c r="G1" s="39"/>
      <c r="H1" s="38"/>
      <c r="I1" s="39"/>
      <c r="J1" s="38"/>
      <c r="K1" s="39"/>
      <c r="L1" s="40"/>
      <c r="M1" s="41"/>
      <c r="N1" s="41"/>
      <c r="O1" s="41"/>
      <c r="P1" s="41"/>
      <c r="Q1" s="41"/>
      <c r="R1" s="41"/>
      <c r="S1" s="41"/>
      <c r="T1" s="41"/>
      <c r="U1" s="41"/>
      <c r="V1" s="38"/>
      <c r="W1" s="39"/>
      <c r="X1" s="39"/>
      <c r="Y1" s="38"/>
      <c r="Z1" s="39"/>
      <c r="AA1" s="39"/>
    </row>
    <row r="2" spans="1:43" s="3" customFormat="1" ht="11.25" customHeight="1" x14ac:dyDescent="0.3">
      <c r="A2" s="1"/>
      <c r="B2" s="1"/>
      <c r="C2" s="2"/>
      <c r="E2" s="4"/>
      <c r="F2" s="4"/>
      <c r="G2" s="4"/>
      <c r="I2" s="4"/>
      <c r="J2" s="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s="3" customFormat="1" ht="15" customHeight="1" x14ac:dyDescent="0.3">
      <c r="B3" s="95" t="s">
        <v>48</v>
      </c>
      <c r="C3" s="96" t="s">
        <v>207</v>
      </c>
      <c r="D3" s="97"/>
      <c r="E3" s="98" t="s">
        <v>205</v>
      </c>
      <c r="F3" s="99" t="s">
        <v>208</v>
      </c>
      <c r="I3" s="4"/>
      <c r="L3" s="4"/>
      <c r="M3" s="4"/>
      <c r="N3" s="10"/>
      <c r="O3" s="9"/>
      <c r="P3" s="9"/>
      <c r="Q3" s="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3" customFormat="1" ht="15" customHeight="1" x14ac:dyDescent="0.3">
      <c r="B4" s="100" t="s">
        <v>49</v>
      </c>
      <c r="C4" s="43" t="s">
        <v>207</v>
      </c>
      <c r="D4" s="5"/>
      <c r="E4" s="6"/>
      <c r="F4" s="101"/>
      <c r="I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s="3" customFormat="1" ht="15" customHeight="1" x14ac:dyDescent="0.3">
      <c r="B5" s="102" t="s">
        <v>50</v>
      </c>
      <c r="C5" s="103" t="s">
        <v>207</v>
      </c>
      <c r="D5" s="104"/>
      <c r="E5" s="105"/>
      <c r="F5" s="106"/>
      <c r="I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s="3" customFormat="1" ht="15" customHeight="1" x14ac:dyDescent="0.3">
      <c r="B6" s="7"/>
      <c r="C6" s="2"/>
      <c r="F6" s="4"/>
      <c r="I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s="9" customFormat="1" x14ac:dyDescent="0.3">
      <c r="A7" s="8"/>
      <c r="B7" s="32" t="s">
        <v>73</v>
      </c>
      <c r="C7" s="22" t="s">
        <v>80</v>
      </c>
      <c r="D7" s="30"/>
      <c r="E7" s="32" t="s">
        <v>83</v>
      </c>
      <c r="F7" s="29" t="s">
        <v>80</v>
      </c>
      <c r="L7" s="3"/>
      <c r="M7" s="3"/>
      <c r="N7" s="3"/>
      <c r="O7" s="3"/>
      <c r="P7" s="3"/>
      <c r="Q7" s="3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3" s="3" customFormat="1" x14ac:dyDescent="0.3">
      <c r="B8" s="13" t="s">
        <v>36</v>
      </c>
      <c r="C8" s="12" cm="1">
        <f t="array" aca="1" ref="C8" ca="1">SUMPRODUCT((R$17:R$9991=B8)*(SUBTOTAL(103,OFFSET(R$17,ROW(R$17:R$9991)-MIN(ROW(R$17:R$9991)),0))))</f>
        <v>2</v>
      </c>
      <c r="D8" s="5"/>
      <c r="E8" s="32" t="s">
        <v>187</v>
      </c>
      <c r="F8" s="12" cm="1">
        <f t="array" aca="1" ref="F8" ca="1">SUMPRODUCT((U$17:U$9991=E8)*(SUBTOTAL(103,OFFSET(U17,ROW(U$17:U$9991)-MIN(ROW(U$17:U$9991)),0))))</f>
        <v>1</v>
      </c>
      <c r="I8" s="5"/>
      <c r="X8" s="11"/>
    </row>
    <row r="9" spans="1:43" s="3" customFormat="1" ht="27.6" x14ac:dyDescent="0.3">
      <c r="B9" s="13" t="s">
        <v>37</v>
      </c>
      <c r="C9" s="12" cm="1">
        <f t="array" aca="1" ref="C9" ca="1">SUMPRODUCT((R$17:R$9991=B9)*(SUBTOTAL(103,OFFSET(R$17,ROW(R$17:R$9991)-MIN(ROW(R$17:R$9991)),0))))</f>
        <v>2</v>
      </c>
      <c r="D9" s="5"/>
      <c r="E9" s="32" t="s">
        <v>188</v>
      </c>
      <c r="F9" s="12" cm="1">
        <f t="array" aca="1" ref="F9" ca="1">SUMPRODUCT((U$17:U$9991=E9)*(SUBTOTAL(103,OFFSET(U17,ROW(U$17:U$9991)-MIN(ROW(U$17:U$9991)),0))))</f>
        <v>7</v>
      </c>
      <c r="X9" s="11"/>
    </row>
    <row r="10" spans="1:43" s="3" customFormat="1" x14ac:dyDescent="0.3">
      <c r="A10" s="8"/>
      <c r="B10" s="31" t="s">
        <v>38</v>
      </c>
      <c r="C10" s="12" cm="1">
        <f t="array" aca="1" ref="C10" ca="1">SUMPRODUCT((R$17:R$9991=B10)*(SUBTOTAL(103,OFFSET(R$17,ROW(R$17:R$9991)-MIN(ROW(R$17:R$9991)),0))))</f>
        <v>7</v>
      </c>
      <c r="D10" s="14"/>
      <c r="E10" s="14"/>
      <c r="F10" s="73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s="3" customFormat="1" x14ac:dyDescent="0.3">
      <c r="A11" s="11"/>
      <c r="B11" s="32" t="s">
        <v>39</v>
      </c>
      <c r="C11" s="12" cm="1">
        <f t="array" aca="1" ref="C11" ca="1">SUMPRODUCT((R$17:R$9991=B11)*(SUBTOTAL(103,OFFSET(R$17,ROW(R$17:R$9991)-MIN(ROW(R$17:R$9991)),0))))</f>
        <v>5</v>
      </c>
      <c r="D11" s="14"/>
      <c r="E11" s="14"/>
      <c r="F11" s="73"/>
      <c r="X11" s="11"/>
      <c r="Y11" s="11"/>
      <c r="Z11" s="11"/>
      <c r="AA11" s="11"/>
    </row>
    <row r="12" spans="1:43" s="3" customFormat="1" x14ac:dyDescent="0.3">
      <c r="A12" s="11"/>
      <c r="B12" s="32" t="s">
        <v>94</v>
      </c>
      <c r="C12" s="12" cm="1">
        <f t="array" aca="1" ref="C12" ca="1">SUMPRODUCT((R$17:R$9991=B12)*(SUBTOTAL(103,OFFSET(R$17,ROW(R$17:R$9991)-MIN(ROW(R$17:R$9991)),0))))</f>
        <v>4</v>
      </c>
      <c r="D12" s="14"/>
      <c r="E12" s="5"/>
      <c r="F12" s="25"/>
      <c r="X12" s="11"/>
      <c r="Y12" s="11"/>
      <c r="Z12" s="11"/>
      <c r="AA12" s="11"/>
    </row>
    <row r="13" spans="1:43" s="3" customFormat="1" x14ac:dyDescent="0.3">
      <c r="A13" s="11"/>
      <c r="B13" s="15" t="s">
        <v>81</v>
      </c>
      <c r="C13" s="16">
        <f ca="1">SUM(C8:C12)</f>
        <v>20</v>
      </c>
      <c r="D13" s="17"/>
      <c r="E13" s="75" t="s">
        <v>84</v>
      </c>
      <c r="F13" s="33"/>
      <c r="X13" s="11"/>
      <c r="Y13" s="11"/>
      <c r="Z13" s="11"/>
      <c r="AA13" s="11"/>
    </row>
    <row r="14" spans="1:43" s="3" customFormat="1" x14ac:dyDescent="0.3">
      <c r="A14" s="11"/>
      <c r="G14" s="18"/>
      <c r="N14" s="18"/>
      <c r="O14" s="18"/>
      <c r="P14" s="18"/>
      <c r="Q14" s="18"/>
      <c r="X14" s="11"/>
      <c r="Y14" s="11"/>
      <c r="Z14" s="11"/>
      <c r="AA14" s="11"/>
    </row>
    <row r="15" spans="1:43" s="44" customFormat="1" x14ac:dyDescent="0.3">
      <c r="B15" s="45" t="s">
        <v>53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 t="s">
        <v>54</v>
      </c>
      <c r="N15" s="46"/>
      <c r="O15" s="46"/>
      <c r="P15" s="46"/>
      <c r="Q15" s="46"/>
      <c r="R15" s="46"/>
      <c r="S15" s="46"/>
      <c r="T15" s="46"/>
      <c r="U15" s="46"/>
      <c r="V15" s="46"/>
      <c r="W15" s="47" t="s">
        <v>63</v>
      </c>
      <c r="X15" s="47"/>
      <c r="Y15" s="47"/>
      <c r="Z15" s="52" t="s">
        <v>64</v>
      </c>
      <c r="AA15" s="52"/>
    </row>
    <row r="16" spans="1:43" s="48" customFormat="1" ht="27.6" x14ac:dyDescent="0.3">
      <c r="B16" s="49" t="s">
        <v>55</v>
      </c>
      <c r="C16" s="49" t="s">
        <v>43</v>
      </c>
      <c r="D16" s="49" t="s">
        <v>44</v>
      </c>
      <c r="E16" s="49" t="s">
        <v>57</v>
      </c>
      <c r="F16" s="49" t="s">
        <v>59</v>
      </c>
      <c r="G16" s="49" t="s">
        <v>190</v>
      </c>
      <c r="H16" s="49" t="s">
        <v>186</v>
      </c>
      <c r="I16" s="49" t="s">
        <v>191</v>
      </c>
      <c r="J16" s="49" t="s">
        <v>70</v>
      </c>
      <c r="K16" s="49" t="s">
        <v>72</v>
      </c>
      <c r="L16" s="49" t="s">
        <v>58</v>
      </c>
      <c r="M16" s="50" t="s">
        <v>102</v>
      </c>
      <c r="N16" s="50" t="s">
        <v>45</v>
      </c>
      <c r="O16" s="50" t="s">
        <v>46</v>
      </c>
      <c r="P16" s="50" t="s">
        <v>26</v>
      </c>
      <c r="Q16" s="50" t="s">
        <v>206</v>
      </c>
      <c r="R16" s="50" t="s">
        <v>73</v>
      </c>
      <c r="S16" s="50" t="s">
        <v>71</v>
      </c>
      <c r="T16" s="50" t="s">
        <v>189</v>
      </c>
      <c r="U16" s="50" t="s">
        <v>82</v>
      </c>
      <c r="V16" s="50" t="s">
        <v>192</v>
      </c>
      <c r="W16" s="51" t="s">
        <v>65</v>
      </c>
      <c r="X16" s="51" t="s">
        <v>66</v>
      </c>
      <c r="Y16" s="51" t="s">
        <v>193</v>
      </c>
      <c r="Z16" s="53" t="s">
        <v>62</v>
      </c>
      <c r="AA16" s="53" t="s">
        <v>61</v>
      </c>
    </row>
    <row r="17" spans="1:27" x14ac:dyDescent="0.3">
      <c r="A17" s="20"/>
      <c r="B17" s="81" t="s">
        <v>103</v>
      </c>
      <c r="C17" s="82">
        <v>44269</v>
      </c>
      <c r="D17" s="83">
        <v>0</v>
      </c>
      <c r="E17" s="84" t="s">
        <v>27</v>
      </c>
      <c r="F17" s="84" t="s">
        <v>40</v>
      </c>
      <c r="G17" s="84" t="s">
        <v>6</v>
      </c>
      <c r="H17" s="89"/>
      <c r="I17" s="85"/>
      <c r="J17" s="84" t="s">
        <v>194</v>
      </c>
      <c r="K17" s="84" t="s">
        <v>52</v>
      </c>
      <c r="L17" s="85"/>
      <c r="M17" s="86"/>
      <c r="N17" s="82"/>
      <c r="O17" s="83">
        <v>0</v>
      </c>
      <c r="P17" s="84" t="s">
        <v>4</v>
      </c>
      <c r="Q17" s="85"/>
      <c r="R17" s="84" t="s">
        <v>38</v>
      </c>
      <c r="S17" s="84">
        <v>180</v>
      </c>
      <c r="T17" s="87">
        <f t="shared" ref="T17:T36" si="0">IF(C17=0,"",C17+S17)</f>
        <v>44449</v>
      </c>
      <c r="U17" s="87" t="str">
        <f>IF(N17=0,"Not repaird - Overdue",IF(N17&gt;T17,"Repair completed but after Due Date",""))</f>
        <v>Not repaird - Overdue</v>
      </c>
      <c r="V17" s="85"/>
      <c r="W17" s="82"/>
      <c r="X17" s="85"/>
      <c r="Y17" s="85"/>
      <c r="Z17" s="84" t="s">
        <v>47</v>
      </c>
      <c r="AA17" s="85"/>
    </row>
    <row r="18" spans="1:27" x14ac:dyDescent="0.3">
      <c r="A18" s="20"/>
      <c r="B18" s="81" t="s">
        <v>104</v>
      </c>
      <c r="C18" s="82">
        <v>44634</v>
      </c>
      <c r="D18" s="83">
        <v>0</v>
      </c>
      <c r="E18" s="84" t="s">
        <v>27</v>
      </c>
      <c r="F18" s="84" t="s">
        <v>40</v>
      </c>
      <c r="G18" s="84" t="s">
        <v>6</v>
      </c>
      <c r="H18" s="89"/>
      <c r="I18" s="85"/>
      <c r="J18" s="84" t="s">
        <v>67</v>
      </c>
      <c r="K18" s="84" t="s">
        <v>52</v>
      </c>
      <c r="L18" s="85"/>
      <c r="M18" s="86"/>
      <c r="N18" s="82">
        <v>44665</v>
      </c>
      <c r="O18" s="83">
        <v>0</v>
      </c>
      <c r="P18" s="84" t="s">
        <v>4</v>
      </c>
      <c r="Q18" s="85"/>
      <c r="R18" s="84" t="s">
        <v>37</v>
      </c>
      <c r="S18" s="84">
        <v>180</v>
      </c>
      <c r="T18" s="87">
        <f t="shared" si="0"/>
        <v>44814</v>
      </c>
      <c r="U18" s="87" t="str">
        <f t="shared" ref="U18:U36" si="1">IF(N18=0,"Not repaird - Overdue",IF(N18&gt;T18,"Repair completed but after Due Date",""))</f>
        <v/>
      </c>
      <c r="V18" s="85"/>
      <c r="W18" s="82"/>
      <c r="X18" s="85"/>
      <c r="Y18" s="85"/>
      <c r="Z18" s="84" t="s">
        <v>47</v>
      </c>
      <c r="AA18" s="85"/>
    </row>
    <row r="19" spans="1:27" x14ac:dyDescent="0.3">
      <c r="A19" s="20"/>
      <c r="B19" s="81" t="s">
        <v>105</v>
      </c>
      <c r="C19" s="82">
        <v>44269</v>
      </c>
      <c r="D19" s="83">
        <v>0</v>
      </c>
      <c r="E19" s="84" t="s">
        <v>27</v>
      </c>
      <c r="F19" s="84" t="s">
        <v>40</v>
      </c>
      <c r="G19" s="84" t="s">
        <v>6</v>
      </c>
      <c r="H19" s="89"/>
      <c r="I19" s="85"/>
      <c r="J19" s="84" t="s">
        <v>67</v>
      </c>
      <c r="K19" s="84" t="s">
        <v>52</v>
      </c>
      <c r="L19" s="85"/>
      <c r="M19" s="86"/>
      <c r="N19" s="82">
        <v>44665</v>
      </c>
      <c r="O19" s="83">
        <v>0</v>
      </c>
      <c r="P19" s="84" t="s">
        <v>4</v>
      </c>
      <c r="Q19" s="85"/>
      <c r="R19" s="84" t="s">
        <v>37</v>
      </c>
      <c r="S19" s="84">
        <v>180</v>
      </c>
      <c r="T19" s="87">
        <f t="shared" si="0"/>
        <v>44449</v>
      </c>
      <c r="U19" s="87" t="str">
        <f t="shared" si="1"/>
        <v>Repair completed but after Due Date</v>
      </c>
      <c r="V19" s="85"/>
      <c r="W19" s="82"/>
      <c r="X19" s="85"/>
      <c r="Y19" s="85"/>
      <c r="Z19" s="84" t="s">
        <v>47</v>
      </c>
      <c r="AA19" s="85"/>
    </row>
    <row r="20" spans="1:27" x14ac:dyDescent="0.3">
      <c r="A20" s="20"/>
      <c r="B20" s="81" t="s">
        <v>106</v>
      </c>
      <c r="C20" s="82">
        <v>44269</v>
      </c>
      <c r="D20" s="83">
        <v>0</v>
      </c>
      <c r="E20" s="84" t="s">
        <v>27</v>
      </c>
      <c r="F20" s="84" t="s">
        <v>40</v>
      </c>
      <c r="G20" s="84" t="s">
        <v>6</v>
      </c>
      <c r="H20" s="89"/>
      <c r="I20" s="85"/>
      <c r="J20" s="84" t="s">
        <v>67</v>
      </c>
      <c r="K20" s="84" t="s">
        <v>52</v>
      </c>
      <c r="L20" s="85"/>
      <c r="M20" s="86"/>
      <c r="N20" s="82">
        <v>44665</v>
      </c>
      <c r="O20" s="83">
        <v>0</v>
      </c>
      <c r="P20" s="84" t="s">
        <v>4</v>
      </c>
      <c r="Q20" s="85"/>
      <c r="R20" s="84" t="s">
        <v>39</v>
      </c>
      <c r="S20" s="84">
        <v>180</v>
      </c>
      <c r="T20" s="87">
        <f t="shared" si="0"/>
        <v>44449</v>
      </c>
      <c r="U20" s="87" t="str">
        <f t="shared" si="1"/>
        <v>Repair completed but after Due Date</v>
      </c>
      <c r="V20" s="85"/>
      <c r="W20" s="82"/>
      <c r="X20" s="85"/>
      <c r="Y20" s="85"/>
      <c r="Z20" s="84" t="s">
        <v>47</v>
      </c>
      <c r="AA20" s="85"/>
    </row>
    <row r="21" spans="1:27" x14ac:dyDescent="0.3">
      <c r="A21" s="20"/>
      <c r="B21" s="81" t="s">
        <v>107</v>
      </c>
      <c r="C21" s="82">
        <v>43538</v>
      </c>
      <c r="D21" s="83">
        <v>0</v>
      </c>
      <c r="E21" s="84" t="s">
        <v>27</v>
      </c>
      <c r="F21" s="84" t="s">
        <v>40</v>
      </c>
      <c r="G21" s="84" t="s">
        <v>6</v>
      </c>
      <c r="H21" s="89"/>
      <c r="I21" s="85"/>
      <c r="J21" s="84" t="s">
        <v>67</v>
      </c>
      <c r="K21" s="84" t="s">
        <v>52</v>
      </c>
      <c r="L21" s="85"/>
      <c r="M21" s="86"/>
      <c r="N21" s="82">
        <v>44665</v>
      </c>
      <c r="O21" s="83">
        <v>0</v>
      </c>
      <c r="P21" s="84" t="s">
        <v>4</v>
      </c>
      <c r="Q21" s="85"/>
      <c r="R21" s="84" t="s">
        <v>39</v>
      </c>
      <c r="S21" s="84">
        <v>180</v>
      </c>
      <c r="T21" s="87">
        <f t="shared" si="0"/>
        <v>43718</v>
      </c>
      <c r="U21" s="87" t="str">
        <f t="shared" si="1"/>
        <v>Repair completed but after Due Date</v>
      </c>
      <c r="V21" s="85"/>
      <c r="W21" s="82"/>
      <c r="X21" s="85"/>
      <c r="Y21" s="85"/>
      <c r="Z21" s="84" t="s">
        <v>47</v>
      </c>
      <c r="AA21" s="85"/>
    </row>
    <row r="22" spans="1:27" x14ac:dyDescent="0.3">
      <c r="A22" s="20"/>
      <c r="B22" s="81" t="s">
        <v>108</v>
      </c>
      <c r="C22" s="82">
        <v>43538</v>
      </c>
      <c r="D22" s="83">
        <v>0</v>
      </c>
      <c r="E22" s="84" t="s">
        <v>27</v>
      </c>
      <c r="F22" s="84" t="s">
        <v>40</v>
      </c>
      <c r="G22" s="84" t="s">
        <v>6</v>
      </c>
      <c r="H22" s="89"/>
      <c r="I22" s="85"/>
      <c r="J22" s="84" t="s">
        <v>67</v>
      </c>
      <c r="K22" s="84" t="s">
        <v>52</v>
      </c>
      <c r="L22" s="85"/>
      <c r="M22" s="86"/>
      <c r="N22" s="82">
        <v>44665</v>
      </c>
      <c r="O22" s="83">
        <v>0</v>
      </c>
      <c r="P22" s="84" t="s">
        <v>4</v>
      </c>
      <c r="Q22" s="85"/>
      <c r="R22" s="84" t="s">
        <v>39</v>
      </c>
      <c r="S22" s="84">
        <v>180</v>
      </c>
      <c r="T22" s="87">
        <f t="shared" si="0"/>
        <v>43718</v>
      </c>
      <c r="U22" s="87" t="str">
        <f t="shared" si="1"/>
        <v>Repair completed but after Due Date</v>
      </c>
      <c r="V22" s="85"/>
      <c r="W22" s="82"/>
      <c r="X22" s="85"/>
      <c r="Y22" s="85"/>
      <c r="Z22" s="84" t="s">
        <v>47</v>
      </c>
      <c r="AA22" s="85"/>
    </row>
    <row r="23" spans="1:27" x14ac:dyDescent="0.3">
      <c r="A23" s="20"/>
      <c r="B23" s="81" t="s">
        <v>109</v>
      </c>
      <c r="C23" s="82">
        <v>43538</v>
      </c>
      <c r="D23" s="83">
        <v>0</v>
      </c>
      <c r="E23" s="84" t="s">
        <v>27</v>
      </c>
      <c r="F23" s="84" t="s">
        <v>40</v>
      </c>
      <c r="G23" s="84" t="s">
        <v>6</v>
      </c>
      <c r="H23" s="89"/>
      <c r="I23" s="85"/>
      <c r="J23" s="84" t="s">
        <v>68</v>
      </c>
      <c r="K23" s="84" t="s">
        <v>52</v>
      </c>
      <c r="L23" s="85"/>
      <c r="M23" s="86"/>
      <c r="N23" s="82">
        <v>44665</v>
      </c>
      <c r="O23" s="83">
        <v>0</v>
      </c>
      <c r="P23" s="84" t="s">
        <v>4</v>
      </c>
      <c r="Q23" s="85"/>
      <c r="R23" s="84" t="s">
        <v>39</v>
      </c>
      <c r="S23" s="84">
        <v>180</v>
      </c>
      <c r="T23" s="87">
        <f t="shared" si="0"/>
        <v>43718</v>
      </c>
      <c r="U23" s="87" t="str">
        <f t="shared" si="1"/>
        <v>Repair completed but after Due Date</v>
      </c>
      <c r="V23" s="85"/>
      <c r="W23" s="82"/>
      <c r="X23" s="85"/>
      <c r="Y23" s="85"/>
      <c r="Z23" s="84" t="s">
        <v>47</v>
      </c>
      <c r="AA23" s="85"/>
    </row>
    <row r="24" spans="1:27" x14ac:dyDescent="0.3">
      <c r="A24" s="20"/>
      <c r="B24" s="81" t="s">
        <v>110</v>
      </c>
      <c r="C24" s="82">
        <v>43538</v>
      </c>
      <c r="D24" s="83">
        <v>0</v>
      </c>
      <c r="E24" s="84" t="s">
        <v>27</v>
      </c>
      <c r="F24" s="84" t="s">
        <v>40</v>
      </c>
      <c r="G24" s="84" t="s">
        <v>6</v>
      </c>
      <c r="H24" s="89"/>
      <c r="I24" s="85"/>
      <c r="J24" s="84" t="s">
        <v>68</v>
      </c>
      <c r="K24" s="84" t="s">
        <v>52</v>
      </c>
      <c r="L24" s="85"/>
      <c r="M24" s="86"/>
      <c r="N24" s="82">
        <v>44665</v>
      </c>
      <c r="O24" s="83">
        <v>0</v>
      </c>
      <c r="P24" s="84" t="s">
        <v>4</v>
      </c>
      <c r="Q24" s="85"/>
      <c r="R24" s="84" t="s">
        <v>39</v>
      </c>
      <c r="S24" s="84">
        <v>180</v>
      </c>
      <c r="T24" s="87">
        <f t="shared" si="0"/>
        <v>43718</v>
      </c>
      <c r="U24" s="87" t="str">
        <f t="shared" si="1"/>
        <v>Repair completed but after Due Date</v>
      </c>
      <c r="V24" s="85"/>
      <c r="W24" s="82"/>
      <c r="X24" s="85"/>
      <c r="Y24" s="85"/>
      <c r="Z24" s="84" t="s">
        <v>47</v>
      </c>
      <c r="AA24" s="85"/>
    </row>
    <row r="25" spans="1:27" x14ac:dyDescent="0.3">
      <c r="A25" s="20"/>
      <c r="B25" s="81" t="s">
        <v>111</v>
      </c>
      <c r="C25" s="82">
        <v>43538</v>
      </c>
      <c r="D25" s="83">
        <v>0</v>
      </c>
      <c r="E25" s="84" t="s">
        <v>27</v>
      </c>
      <c r="F25" s="84" t="s">
        <v>40</v>
      </c>
      <c r="G25" s="84" t="s">
        <v>6</v>
      </c>
      <c r="H25" s="89"/>
      <c r="I25" s="85"/>
      <c r="J25" s="84" t="s">
        <v>68</v>
      </c>
      <c r="K25" s="84" t="s">
        <v>52</v>
      </c>
      <c r="L25" s="85"/>
      <c r="M25" s="86"/>
      <c r="N25" s="82">
        <v>44665</v>
      </c>
      <c r="O25" s="83">
        <v>0</v>
      </c>
      <c r="P25" s="84" t="s">
        <v>4</v>
      </c>
      <c r="Q25" s="85"/>
      <c r="R25" s="84" t="s">
        <v>94</v>
      </c>
      <c r="S25" s="84">
        <v>180</v>
      </c>
      <c r="T25" s="87">
        <f t="shared" si="0"/>
        <v>43718</v>
      </c>
      <c r="U25" s="87" t="str">
        <f t="shared" si="1"/>
        <v>Repair completed but after Due Date</v>
      </c>
      <c r="V25" s="85"/>
      <c r="W25" s="82"/>
      <c r="X25" s="85"/>
      <c r="Y25" s="85"/>
      <c r="Z25" s="84" t="s">
        <v>47</v>
      </c>
      <c r="AA25" s="85"/>
    </row>
    <row r="26" spans="1:27" x14ac:dyDescent="0.3">
      <c r="A26" s="20"/>
      <c r="B26" s="81" t="s">
        <v>112</v>
      </c>
      <c r="C26" s="82">
        <v>44634</v>
      </c>
      <c r="D26" s="83">
        <v>0</v>
      </c>
      <c r="E26" s="84" t="s">
        <v>27</v>
      </c>
      <c r="F26" s="84" t="s">
        <v>40</v>
      </c>
      <c r="G26" s="84" t="s">
        <v>6</v>
      </c>
      <c r="H26" s="89"/>
      <c r="I26" s="85"/>
      <c r="J26" s="84" t="s">
        <v>68</v>
      </c>
      <c r="K26" s="84" t="s">
        <v>52</v>
      </c>
      <c r="L26" s="85"/>
      <c r="M26" s="86"/>
      <c r="N26" s="82">
        <v>44665</v>
      </c>
      <c r="O26" s="83">
        <v>0</v>
      </c>
      <c r="P26" s="84" t="s">
        <v>4</v>
      </c>
      <c r="Q26" s="85"/>
      <c r="R26" s="84" t="s">
        <v>94</v>
      </c>
      <c r="S26" s="84">
        <v>180</v>
      </c>
      <c r="T26" s="87">
        <f t="shared" si="0"/>
        <v>44814</v>
      </c>
      <c r="U26" s="87" t="str">
        <f t="shared" si="1"/>
        <v/>
      </c>
      <c r="V26" s="85"/>
      <c r="W26" s="82"/>
      <c r="X26" s="85"/>
      <c r="Y26" s="85"/>
      <c r="Z26" s="84" t="s">
        <v>47</v>
      </c>
      <c r="AA26" s="85"/>
    </row>
    <row r="27" spans="1:27" x14ac:dyDescent="0.3">
      <c r="A27" s="20"/>
      <c r="B27" s="81" t="s">
        <v>113</v>
      </c>
      <c r="C27" s="82">
        <v>44634</v>
      </c>
      <c r="D27" s="83">
        <v>0</v>
      </c>
      <c r="E27" s="84" t="s">
        <v>27</v>
      </c>
      <c r="F27" s="84" t="s">
        <v>40</v>
      </c>
      <c r="G27" s="84" t="s">
        <v>6</v>
      </c>
      <c r="H27" s="89"/>
      <c r="I27" s="85"/>
      <c r="J27" s="84" t="s">
        <v>68</v>
      </c>
      <c r="K27" s="84" t="s">
        <v>52</v>
      </c>
      <c r="L27" s="85"/>
      <c r="M27" s="86"/>
      <c r="N27" s="82">
        <v>44665</v>
      </c>
      <c r="O27" s="83">
        <v>0</v>
      </c>
      <c r="P27" s="84" t="s">
        <v>4</v>
      </c>
      <c r="Q27" s="85"/>
      <c r="R27" s="84" t="s">
        <v>94</v>
      </c>
      <c r="S27" s="84">
        <v>180</v>
      </c>
      <c r="T27" s="87">
        <f t="shared" si="0"/>
        <v>44814</v>
      </c>
      <c r="U27" s="87" t="str">
        <f t="shared" si="1"/>
        <v/>
      </c>
      <c r="V27" s="85"/>
      <c r="W27" s="82"/>
      <c r="X27" s="85"/>
      <c r="Y27" s="85"/>
      <c r="Z27" s="84" t="s">
        <v>47</v>
      </c>
      <c r="AA27" s="85"/>
    </row>
    <row r="28" spans="1:27" x14ac:dyDescent="0.3">
      <c r="A28" s="20"/>
      <c r="B28" s="81" t="s">
        <v>114</v>
      </c>
      <c r="C28" s="82">
        <v>44634</v>
      </c>
      <c r="D28" s="83">
        <v>0</v>
      </c>
      <c r="E28" s="84" t="s">
        <v>27</v>
      </c>
      <c r="F28" s="84" t="s">
        <v>40</v>
      </c>
      <c r="G28" s="84" t="s">
        <v>6</v>
      </c>
      <c r="H28" s="89"/>
      <c r="I28" s="85"/>
      <c r="J28" s="84" t="s">
        <v>68</v>
      </c>
      <c r="K28" s="84" t="s">
        <v>52</v>
      </c>
      <c r="L28" s="85"/>
      <c r="M28" s="86"/>
      <c r="N28" s="82">
        <v>44665</v>
      </c>
      <c r="O28" s="83">
        <v>0</v>
      </c>
      <c r="P28" s="84" t="s">
        <v>4</v>
      </c>
      <c r="Q28" s="85"/>
      <c r="R28" s="84" t="s">
        <v>94</v>
      </c>
      <c r="S28" s="84">
        <v>180</v>
      </c>
      <c r="T28" s="87">
        <f t="shared" si="0"/>
        <v>44814</v>
      </c>
      <c r="U28" s="87" t="str">
        <f t="shared" si="1"/>
        <v/>
      </c>
      <c r="V28" s="85"/>
      <c r="W28" s="82"/>
      <c r="X28" s="85"/>
      <c r="Y28" s="85"/>
      <c r="Z28" s="84" t="s">
        <v>47</v>
      </c>
      <c r="AA28" s="85"/>
    </row>
    <row r="29" spans="1:27" x14ac:dyDescent="0.3">
      <c r="A29" s="20"/>
      <c r="B29" s="81" t="s">
        <v>115</v>
      </c>
      <c r="C29" s="82">
        <v>44634</v>
      </c>
      <c r="D29" s="83">
        <v>0</v>
      </c>
      <c r="E29" s="84" t="s">
        <v>27</v>
      </c>
      <c r="F29" s="84" t="s">
        <v>40</v>
      </c>
      <c r="G29" s="84" t="s">
        <v>6</v>
      </c>
      <c r="H29" s="89"/>
      <c r="I29" s="85"/>
      <c r="J29" s="84" t="s">
        <v>68</v>
      </c>
      <c r="K29" s="84" t="s">
        <v>52</v>
      </c>
      <c r="L29" s="85"/>
      <c r="M29" s="86"/>
      <c r="N29" s="82">
        <v>44665</v>
      </c>
      <c r="O29" s="83">
        <v>0</v>
      </c>
      <c r="P29" s="84" t="s">
        <v>4</v>
      </c>
      <c r="Q29" s="85"/>
      <c r="R29" s="84" t="s">
        <v>36</v>
      </c>
      <c r="S29" s="84">
        <v>180</v>
      </c>
      <c r="T29" s="87">
        <f t="shared" si="0"/>
        <v>44814</v>
      </c>
      <c r="U29" s="87" t="str">
        <f t="shared" si="1"/>
        <v/>
      </c>
      <c r="V29" s="85"/>
      <c r="W29" s="82"/>
      <c r="X29" s="85"/>
      <c r="Y29" s="85"/>
      <c r="Z29" s="84" t="s">
        <v>47</v>
      </c>
      <c r="AA29" s="85"/>
    </row>
    <row r="30" spans="1:27" x14ac:dyDescent="0.3">
      <c r="A30" s="20"/>
      <c r="B30" s="81" t="s">
        <v>116</v>
      </c>
      <c r="C30" s="82">
        <v>44634</v>
      </c>
      <c r="D30" s="83">
        <v>0</v>
      </c>
      <c r="E30" s="84" t="s">
        <v>27</v>
      </c>
      <c r="F30" s="84" t="s">
        <v>40</v>
      </c>
      <c r="G30" s="84" t="s">
        <v>6</v>
      </c>
      <c r="H30" s="89"/>
      <c r="I30" s="85"/>
      <c r="J30" s="84" t="s">
        <v>68</v>
      </c>
      <c r="K30" s="84" t="s">
        <v>52</v>
      </c>
      <c r="L30" s="85"/>
      <c r="M30" s="86"/>
      <c r="N30" s="82">
        <v>44665</v>
      </c>
      <c r="O30" s="83">
        <v>0</v>
      </c>
      <c r="P30" s="84" t="s">
        <v>4</v>
      </c>
      <c r="Q30" s="85"/>
      <c r="R30" s="84" t="s">
        <v>36</v>
      </c>
      <c r="S30" s="84">
        <v>180</v>
      </c>
      <c r="T30" s="87">
        <f t="shared" si="0"/>
        <v>44814</v>
      </c>
      <c r="U30" s="87" t="str">
        <f t="shared" si="1"/>
        <v/>
      </c>
      <c r="V30" s="85"/>
      <c r="W30" s="82"/>
      <c r="X30" s="85"/>
      <c r="Y30" s="85"/>
      <c r="Z30" s="84" t="s">
        <v>47</v>
      </c>
      <c r="AA30" s="85"/>
    </row>
    <row r="31" spans="1:27" x14ac:dyDescent="0.3">
      <c r="A31" s="20"/>
      <c r="B31" s="81" t="s">
        <v>117</v>
      </c>
      <c r="C31" s="82">
        <v>44634</v>
      </c>
      <c r="D31" s="83">
        <v>0</v>
      </c>
      <c r="E31" s="84" t="s">
        <v>27</v>
      </c>
      <c r="F31" s="84" t="s">
        <v>40</v>
      </c>
      <c r="G31" s="84" t="s">
        <v>6</v>
      </c>
      <c r="H31" s="89"/>
      <c r="I31" s="85"/>
      <c r="J31" s="84" t="s">
        <v>69</v>
      </c>
      <c r="K31" s="84" t="s">
        <v>52</v>
      </c>
      <c r="L31" s="85"/>
      <c r="M31" s="86"/>
      <c r="N31" s="82">
        <v>44665</v>
      </c>
      <c r="O31" s="83">
        <v>0</v>
      </c>
      <c r="P31" s="84" t="s">
        <v>4</v>
      </c>
      <c r="Q31" s="85"/>
      <c r="R31" s="84" t="s">
        <v>38</v>
      </c>
      <c r="S31" s="84">
        <v>180</v>
      </c>
      <c r="T31" s="87">
        <f t="shared" si="0"/>
        <v>44814</v>
      </c>
      <c r="U31" s="87" t="str">
        <f t="shared" si="1"/>
        <v/>
      </c>
      <c r="V31" s="85"/>
      <c r="W31" s="82"/>
      <c r="X31" s="85"/>
      <c r="Y31" s="85"/>
      <c r="Z31" s="84" t="s">
        <v>47</v>
      </c>
      <c r="AA31" s="85"/>
    </row>
    <row r="32" spans="1:27" x14ac:dyDescent="0.3">
      <c r="A32" s="20"/>
      <c r="B32" s="81" t="s">
        <v>118</v>
      </c>
      <c r="C32" s="82">
        <v>44634</v>
      </c>
      <c r="D32" s="83">
        <v>0</v>
      </c>
      <c r="E32" s="84" t="s">
        <v>27</v>
      </c>
      <c r="F32" s="84" t="s">
        <v>40</v>
      </c>
      <c r="G32" s="84" t="s">
        <v>6</v>
      </c>
      <c r="H32" s="89"/>
      <c r="I32" s="85"/>
      <c r="J32" s="84" t="s">
        <v>69</v>
      </c>
      <c r="K32" s="84" t="s">
        <v>52</v>
      </c>
      <c r="L32" s="85"/>
      <c r="M32" s="86"/>
      <c r="N32" s="82">
        <v>44665</v>
      </c>
      <c r="O32" s="83">
        <v>0</v>
      </c>
      <c r="P32" s="84" t="s">
        <v>4</v>
      </c>
      <c r="Q32" s="85"/>
      <c r="R32" s="84" t="s">
        <v>38</v>
      </c>
      <c r="S32" s="84">
        <v>180</v>
      </c>
      <c r="T32" s="87">
        <f t="shared" si="0"/>
        <v>44814</v>
      </c>
      <c r="U32" s="87" t="str">
        <f t="shared" si="1"/>
        <v/>
      </c>
      <c r="V32" s="85"/>
      <c r="W32" s="82"/>
      <c r="X32" s="85"/>
      <c r="Y32" s="85"/>
      <c r="Z32" s="84" t="s">
        <v>47</v>
      </c>
      <c r="AA32" s="85"/>
    </row>
    <row r="33" spans="1:27" x14ac:dyDescent="0.3">
      <c r="A33" s="20"/>
      <c r="B33" s="81" t="s">
        <v>119</v>
      </c>
      <c r="C33" s="82">
        <v>44634</v>
      </c>
      <c r="D33" s="83">
        <v>0</v>
      </c>
      <c r="E33" s="84" t="s">
        <v>27</v>
      </c>
      <c r="F33" s="84" t="s">
        <v>40</v>
      </c>
      <c r="G33" s="84" t="s">
        <v>6</v>
      </c>
      <c r="H33" s="89"/>
      <c r="I33" s="85"/>
      <c r="J33" s="84" t="s">
        <v>69</v>
      </c>
      <c r="K33" s="84" t="s">
        <v>52</v>
      </c>
      <c r="L33" s="85"/>
      <c r="M33" s="86"/>
      <c r="N33" s="82">
        <v>44665</v>
      </c>
      <c r="O33" s="83">
        <v>0</v>
      </c>
      <c r="P33" s="84" t="s">
        <v>4</v>
      </c>
      <c r="Q33" s="85"/>
      <c r="R33" s="84" t="s">
        <v>38</v>
      </c>
      <c r="S33" s="84">
        <v>180</v>
      </c>
      <c r="T33" s="87">
        <f t="shared" si="0"/>
        <v>44814</v>
      </c>
      <c r="U33" s="87" t="str">
        <f t="shared" si="1"/>
        <v/>
      </c>
      <c r="V33" s="85"/>
      <c r="W33" s="82"/>
      <c r="X33" s="85"/>
      <c r="Y33" s="85"/>
      <c r="Z33" s="84" t="s">
        <v>47</v>
      </c>
      <c r="AA33" s="85"/>
    </row>
    <row r="34" spans="1:27" x14ac:dyDescent="0.3">
      <c r="A34" s="20"/>
      <c r="B34" s="81" t="s">
        <v>120</v>
      </c>
      <c r="C34" s="82">
        <v>44634</v>
      </c>
      <c r="D34" s="83">
        <v>0</v>
      </c>
      <c r="E34" s="84" t="s">
        <v>27</v>
      </c>
      <c r="F34" s="84" t="s">
        <v>40</v>
      </c>
      <c r="G34" s="84" t="s">
        <v>6</v>
      </c>
      <c r="H34" s="89"/>
      <c r="I34" s="85"/>
      <c r="J34" s="84" t="s">
        <v>69</v>
      </c>
      <c r="K34" s="84" t="s">
        <v>52</v>
      </c>
      <c r="L34" s="85"/>
      <c r="M34" s="86"/>
      <c r="N34" s="82">
        <v>44665</v>
      </c>
      <c r="O34" s="83">
        <v>0</v>
      </c>
      <c r="P34" s="84" t="s">
        <v>4</v>
      </c>
      <c r="Q34" s="85"/>
      <c r="R34" s="84" t="s">
        <v>38</v>
      </c>
      <c r="S34" s="84">
        <v>180</v>
      </c>
      <c r="T34" s="87">
        <f t="shared" si="0"/>
        <v>44814</v>
      </c>
      <c r="U34" s="87" t="str">
        <f t="shared" si="1"/>
        <v/>
      </c>
      <c r="V34" s="85"/>
      <c r="W34" s="82"/>
      <c r="X34" s="85"/>
      <c r="Y34" s="85"/>
      <c r="Z34" s="84" t="s">
        <v>47</v>
      </c>
      <c r="AA34" s="85"/>
    </row>
    <row r="35" spans="1:27" x14ac:dyDescent="0.3">
      <c r="A35" s="20"/>
      <c r="B35" s="81" t="s">
        <v>121</v>
      </c>
      <c r="C35" s="82">
        <v>44634</v>
      </c>
      <c r="D35" s="83">
        <v>0</v>
      </c>
      <c r="E35" s="84" t="s">
        <v>27</v>
      </c>
      <c r="F35" s="84" t="s">
        <v>40</v>
      </c>
      <c r="G35" s="84" t="s">
        <v>6</v>
      </c>
      <c r="H35" s="89"/>
      <c r="I35" s="85"/>
      <c r="J35" s="84" t="s">
        <v>69</v>
      </c>
      <c r="K35" s="84" t="s">
        <v>52</v>
      </c>
      <c r="L35" s="85"/>
      <c r="M35" s="86"/>
      <c r="N35" s="82">
        <v>44665</v>
      </c>
      <c r="O35" s="83">
        <v>0</v>
      </c>
      <c r="P35" s="84" t="s">
        <v>4</v>
      </c>
      <c r="Q35" s="85"/>
      <c r="R35" s="84" t="s">
        <v>38</v>
      </c>
      <c r="S35" s="84">
        <v>180</v>
      </c>
      <c r="T35" s="87">
        <f t="shared" si="0"/>
        <v>44814</v>
      </c>
      <c r="U35" s="87" t="str">
        <f t="shared" si="1"/>
        <v/>
      </c>
      <c r="V35" s="85"/>
      <c r="W35" s="82"/>
      <c r="X35" s="85"/>
      <c r="Y35" s="85"/>
      <c r="Z35" s="84" t="s">
        <v>47</v>
      </c>
      <c r="AA35" s="85"/>
    </row>
    <row r="36" spans="1:27" x14ac:dyDescent="0.3">
      <c r="A36" s="20"/>
      <c r="B36" s="81" t="s">
        <v>122</v>
      </c>
      <c r="C36" s="82">
        <v>44634</v>
      </c>
      <c r="D36" s="83">
        <v>0</v>
      </c>
      <c r="E36" s="84" t="s">
        <v>27</v>
      </c>
      <c r="F36" s="84" t="s">
        <v>40</v>
      </c>
      <c r="G36" s="84" t="s">
        <v>6</v>
      </c>
      <c r="H36" s="89"/>
      <c r="I36" s="85"/>
      <c r="J36" s="84" t="s">
        <v>69</v>
      </c>
      <c r="K36" s="84" t="s">
        <v>52</v>
      </c>
      <c r="L36" s="85"/>
      <c r="M36" s="86"/>
      <c r="N36" s="82">
        <v>44665</v>
      </c>
      <c r="O36" s="83">
        <v>0</v>
      </c>
      <c r="P36" s="84" t="s">
        <v>4</v>
      </c>
      <c r="Q36" s="85"/>
      <c r="R36" s="84" t="s">
        <v>38</v>
      </c>
      <c r="S36" s="84">
        <v>180</v>
      </c>
      <c r="T36" s="87">
        <f t="shared" si="0"/>
        <v>44814</v>
      </c>
      <c r="U36" s="87" t="str">
        <f t="shared" si="1"/>
        <v/>
      </c>
      <c r="V36" s="85"/>
      <c r="W36" s="82"/>
      <c r="X36" s="85"/>
      <c r="Y36" s="85"/>
      <c r="Z36" s="84" t="s">
        <v>47</v>
      </c>
      <c r="AA36" s="85"/>
    </row>
    <row r="37" spans="1:27" x14ac:dyDescent="0.3">
      <c r="A37" s="20"/>
      <c r="H37" s="21"/>
      <c r="K37" s="18"/>
      <c r="L37" s="21"/>
      <c r="U37" s="18"/>
      <c r="V37" s="21"/>
      <c r="W37" s="18"/>
      <c r="Y37" s="21"/>
      <c r="Z37" s="18"/>
    </row>
    <row r="38" spans="1:27" x14ac:dyDescent="0.3">
      <c r="A38" s="20"/>
      <c r="H38" s="21"/>
      <c r="K38" s="18"/>
      <c r="L38" s="21"/>
      <c r="U38" s="18"/>
      <c r="V38" s="21"/>
      <c r="W38" s="18"/>
      <c r="Y38" s="21"/>
      <c r="Z38" s="18"/>
    </row>
    <row r="39" spans="1:27" x14ac:dyDescent="0.3">
      <c r="A39" s="20"/>
      <c r="H39" s="21"/>
      <c r="K39" s="18"/>
      <c r="L39" s="21"/>
      <c r="U39" s="18"/>
      <c r="V39" s="21"/>
      <c r="W39" s="18"/>
      <c r="Y39" s="21"/>
      <c r="Z39" s="18"/>
    </row>
    <row r="40" spans="1:27" x14ac:dyDescent="0.3">
      <c r="A40" s="20"/>
      <c r="H40" s="21"/>
      <c r="K40" s="18" t="s">
        <v>85</v>
      </c>
      <c r="L40" s="21"/>
      <c r="U40" s="18"/>
      <c r="V40" s="21"/>
      <c r="W40" s="18"/>
      <c r="Y40" s="21"/>
      <c r="Z40" s="18"/>
    </row>
    <row r="41" spans="1:27" x14ac:dyDescent="0.3">
      <c r="A41" s="20"/>
    </row>
    <row r="42" spans="1:27" x14ac:dyDescent="0.3">
      <c r="A42" s="20"/>
    </row>
    <row r="43" spans="1:27" x14ac:dyDescent="0.3">
      <c r="A43" s="20"/>
    </row>
    <row r="44" spans="1:27" x14ac:dyDescent="0.3">
      <c r="A44" s="20"/>
    </row>
    <row r="45" spans="1:27" x14ac:dyDescent="0.3">
      <c r="A45" s="20"/>
    </row>
    <row r="46" spans="1:27" x14ac:dyDescent="0.3">
      <c r="A46" s="20"/>
    </row>
    <row r="47" spans="1:27" x14ac:dyDescent="0.3">
      <c r="A47" s="20"/>
    </row>
    <row r="48" spans="1:27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27" x14ac:dyDescent="0.3">
      <c r="A65" s="20"/>
    </row>
    <row r="66" spans="1:27" x14ac:dyDescent="0.3">
      <c r="A66" s="20"/>
    </row>
    <row r="67" spans="1:27" x14ac:dyDescent="0.3">
      <c r="A67" s="20"/>
    </row>
    <row r="68" spans="1:27" x14ac:dyDescent="0.3">
      <c r="A68" s="20"/>
    </row>
    <row r="69" spans="1:27" x14ac:dyDescent="0.3">
      <c r="A69" s="20"/>
    </row>
    <row r="70" spans="1:27" x14ac:dyDescent="0.3">
      <c r="A70" s="20"/>
    </row>
    <row r="71" spans="1:27" x14ac:dyDescent="0.3">
      <c r="A71" s="20"/>
    </row>
    <row r="72" spans="1:27" x14ac:dyDescent="0.3">
      <c r="A72" s="20"/>
    </row>
    <row r="73" spans="1:27" x14ac:dyDescent="0.3">
      <c r="J73" s="21"/>
      <c r="K73" s="18"/>
      <c r="V73" s="21"/>
      <c r="X73" s="20"/>
      <c r="Y73" s="21"/>
      <c r="AA73" s="20"/>
    </row>
    <row r="74" spans="1:27" x14ac:dyDescent="0.3">
      <c r="J74" s="21"/>
      <c r="K74" s="18"/>
      <c r="V74" s="21"/>
      <c r="X74" s="20"/>
      <c r="Y74" s="21"/>
      <c r="AA74" s="20"/>
    </row>
    <row r="75" spans="1:27" x14ac:dyDescent="0.3">
      <c r="J75" s="21"/>
      <c r="K75" s="18"/>
      <c r="V75" s="21"/>
      <c r="X75" s="20"/>
      <c r="Y75" s="21"/>
      <c r="AA75" s="20"/>
    </row>
    <row r="76" spans="1:27" x14ac:dyDescent="0.3">
      <c r="J76" s="21"/>
      <c r="K76" s="18"/>
      <c r="V76" s="21"/>
      <c r="X76" s="20"/>
      <c r="Y76" s="21"/>
      <c r="AA76" s="20"/>
    </row>
  </sheetData>
  <autoFilter ref="B16:AA36" xr:uid="{422B95A7-6F01-44BA-9B37-0DD7F03DFEB5}"/>
  <dataConsolidate/>
  <phoneticPr fontId="1" type="noConversion"/>
  <conditionalFormatting sqref="F9">
    <cfRule type="cellIs" dxfId="3" priority="6" operator="greaterThan">
      <formula>0</formula>
    </cfRule>
  </conditionalFormatting>
  <conditionalFormatting sqref="U17:U36">
    <cfRule type="containsText" dxfId="2" priority="3" operator="containsText" text="after">
      <formula>NOT(ISERROR(SEARCH("after",U17)))</formula>
    </cfRule>
    <cfRule type="containsText" dxfId="1" priority="4" operator="containsText" text="Overdue">
      <formula>NOT(ISERROR(SEARCH("Overdue",U17)))</formula>
    </cfRule>
  </conditionalFormatting>
  <conditionalFormatting sqref="F8">
    <cfRule type="cellIs" dxfId="0" priority="1" operator="greaterThan">
      <formula>0</formula>
    </cfRule>
  </conditionalFormatting>
  <dataValidations count="27">
    <dataValidation errorStyle="warning" allowBlank="1" showInputMessage="1" showErrorMessage="1" sqref="Y77:Y1048576 N17:O36 Z17:Z40 Y41:Y72 W37:W40 V41:V72 V77:V1048576" xr:uid="{B0FE2AEE-982C-475F-B3C5-DBD91E82EB7B}"/>
    <dataValidation allowBlank="1" showInputMessage="1" showErrorMessage="1" prompt="Type in the date when the defect was identified or reported." sqref="C16" xr:uid="{50F35F28-0227-48B4-B57A-40ECE70EC595}"/>
    <dataValidation allowBlank="1" showInputMessage="1" showErrorMessage="1" prompt="Type in the time when the defect was identified or reported." sqref="D16" xr:uid="{44C673F4-F470-4984-9FFB-33CF689CAD68}"/>
    <dataValidation allowBlank="1" showInputMessage="1" showErrorMessage="1" prompt="Select the defect category from the pulldown list. _x000a_ - Category 1_x000a_ - Category 2" sqref="E16" xr:uid="{57EAEBDF-8E06-44D9-B24C-777CA4FD6193}"/>
    <dataValidation allowBlank="1" showInputMessage="1" showErrorMessage="1" prompt="Select the Performance Section affected by the defect from the pulldown list._x000a__x000a_Customize the list by project. " sqref="G16" xr:uid="{456F1A26-C37F-45B9-88F1-6580DD67F4A8}"/>
    <dataValidation allowBlank="1" showInputMessage="1" showErrorMessage="1" prompt="Select the source of defect identification from the pulldown list." sqref="J16" xr:uid="{BA990F62-80F2-4E7D-8DBD-6594C2CF8BFB}"/>
    <dataValidation allowBlank="1" showInputMessage="1" showErrorMessage="1" prompt="Provide additional description of the defect such as nature of defect, affected area, condition rating etc." sqref="L16" xr:uid="{AA2D2F23-D464-4B06-A9F4-D8D50DEA4D5C}"/>
    <dataValidation allowBlank="1" showInputMessage="1" showErrorMessage="1" prompt="Select the element category from the pulldown list. _x000a_ - pavement_x000a_ - drainage_x000a_ - structures_x000a_ - earthwork" sqref="F16" xr:uid="{1D28978C-CE50-4DE8-A611-7B3C98000B2D}"/>
    <dataValidation allowBlank="1" showInputMessage="1" showErrorMessage="1" prompt="Type in the work order #" sqref="M16" xr:uid="{E5322075-578A-452C-BE19-7D209C07AF31}"/>
    <dataValidation allowBlank="1" showInputMessage="1" showErrorMessage="1" prompt="Type in the date when the repair work is completed" sqref="N16" xr:uid="{DD9E50FC-C781-4BA9-BAF9-6EF5CD9A097C}"/>
    <dataValidation allowBlank="1" showInputMessage="1" showErrorMessage="1" prompt="Type in the time when the repair work is completed." sqref="O16" xr:uid="{77641C8B-A93F-40D7-87A0-00FAA9FBD1BA}"/>
    <dataValidation allowBlank="1" showInputMessage="1" showErrorMessage="1" prompt="Select the repair type from the pulldown list." sqref="P16" xr:uid="{4F44C09C-1D6D-4B13-AE69-29234044BDB1}"/>
    <dataValidation allowBlank="1" showInputMessage="1" showErrorMessage="1" prompt="Select repair work status from the pulldown list. " sqref="R16" xr:uid="{1A0C44AA-E651-4529-8CD6-1073F8FD45B1}"/>
    <dataValidation allowBlank="1" showInputMessage="1" showErrorMessage="1" prompt="Select the Defect Repair Period from the pulldown list. _x000a__x000a_Update the list as needed based on the performance and measurement table. " sqref="S16" xr:uid="{45611A24-8A2D-419C-B6F7-0875F75221DA}"/>
    <dataValidation allowBlank="1" showInputMessage="1" showErrorMessage="1" prompt="Contractual due date calculated based on the start date of repair work + Defect Repair Period. _x000a__x000a_Ensure the formula is copied over when creating a new record. " sqref="T16" xr:uid="{20FC57F4-EE24-4BDA-879C-8629B855D741}"/>
    <dataValidation allowBlank="1" showInputMessage="1" showErrorMessage="1" prompt="Marked &quot;Overdue&quot; if the actual completion date is later than Contractual Due Date. _x000a__x000a_Ensure the formula is copied over when creating a new record." sqref="U16" xr:uid="{54B5355E-5B3E-4312-8E99-D115C922E7B4}"/>
    <dataValidation allowBlank="1" showInputMessage="1" showErrorMessage="1" prompt="Type in additional information related to the repairs completed. " sqref="V16" xr:uid="{C175CC1A-F120-4177-BC08-31298AF5656E}"/>
    <dataValidation allowBlank="1" showInputMessage="1" showErrorMessage="1" prompt="Type in the date when the verification is conducted." sqref="W16" xr:uid="{5C1BF823-3D01-46FB-8D8E-35DE83F419BE}"/>
    <dataValidation allowBlank="1" showInputMessage="1" showErrorMessage="1" prompt="Type in name of the person who conducted verification. " sqref="X16" xr:uid="{D20ED7C7-2017-43DE-9AD0-0CF84FA8B9A7}"/>
    <dataValidation allowBlank="1" showInputMessage="1" showErrorMessage="1" prompt="Type in additional information about verification as applicable. " sqref="Y16" xr:uid="{60A4E1DD-3427-418F-8ECF-C6D1DA0AB30D}"/>
    <dataValidation allowBlank="1" showInputMessage="1" showErrorMessage="1" prompt="Provide ID or file name of the defect pictures before and after repair. " sqref="Z16" xr:uid="{414CAA0B-AC04-4AD1-BA5A-601E5A41F8C2}"/>
    <dataValidation allowBlank="1" showInputMessage="1" showErrorMessage="1" prompt="Provide National Bridge Inventory (NBI) Number for bridge" sqref="AA16" xr:uid="{B1770221-34D2-4A26-AD7B-12D58A644EA0}"/>
    <dataValidation allowBlank="1" showInputMessage="1" showErrorMessage="1" prompt="Select the cause of defect from the pulldown list." sqref="K16" xr:uid="{D1901E89-B52F-47D5-8AAE-8EA015CE611F}"/>
    <dataValidation allowBlank="1" showInputMessage="1" showErrorMessage="1" prompt="Provide the nearby TxDOT reference marker." sqref="H16" xr:uid="{25F6989A-65AB-4919-BD6E-DA027C89221F}"/>
    <dataValidation allowBlank="1" showErrorMessage="1" sqref="C15:AA15" xr:uid="{F436C5CC-5780-45D2-80DB-A25608263355}"/>
    <dataValidation allowBlank="1" showInputMessage="1" showErrorMessage="1" prompt="Provide addtional information about the location as needed. " sqref="I16" xr:uid="{D14C59CA-6C5D-41CC-B2C8-04B260B7D277}"/>
    <dataValidation allowBlank="1" showInputMessage="1" showErrorMessage="1" prompt="Type in applicalbe TxDOT Function Code(s)" sqref="Q16" xr:uid="{9C162E78-7007-4F7A-9D48-70A7B7A3AA28}"/>
  </dataValidations>
  <printOptions horizontalCentered="1"/>
  <pageMargins left="0.7" right="0.7" top="0.75" bottom="0.75" header="0.3" footer="0.3"/>
  <pageSetup paperSize="17" scale="19" fitToHeight="0" orientation="landscape" r:id="rId1"/>
  <headerFooter>
    <oddFooter>&amp;L&amp;A&amp;C&amp;P of &amp;N&amp;R&amp;F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2145DA0-E873-4C9E-9513-9FCA61EF8D9E}">
          <x14:formula1>
            <xm:f>List!$E$3:$E$5</xm:f>
          </x14:formula1>
          <xm:sqref>S17:S36</xm:sqref>
        </x14:dataValidation>
        <x14:dataValidation type="list" allowBlank="1" showInputMessage="1" showErrorMessage="1" xr:uid="{4826E337-3761-4459-A20A-6CD0309B7493}">
          <x14:formula1>
            <xm:f>List!$D$3:$D$5</xm:f>
          </x14:formula1>
          <xm:sqref>S17:S36</xm:sqref>
        </x14:dataValidation>
        <x14:dataValidation type="list" errorStyle="warning" allowBlank="1" showInputMessage="1" showErrorMessage="1" xr:uid="{5C14DDE8-3B2A-4AF5-BB06-634320825993}">
          <x14:formula1>
            <xm:f>List!$B$3:$B$3000</xm:f>
          </x14:formula1>
          <xm:sqref>G17:G36</xm:sqref>
        </x14:dataValidation>
        <x14:dataValidation type="list" errorStyle="warning" allowBlank="1" showInputMessage="1" showErrorMessage="1" xr:uid="{54CAEBD4-8B4D-44AC-8C5D-95FD78597ED8}">
          <x14:formula1>
            <xm:f>List!$G$3:$G$23</xm:f>
          </x14:formula1>
          <xm:sqref>J17:J36</xm:sqref>
        </x14:dataValidation>
        <x14:dataValidation type="list" errorStyle="warning" allowBlank="1" showInputMessage="1" showErrorMessage="1" xr:uid="{393C66CA-3F50-4FEA-9FF0-EAE9A5772CA6}">
          <x14:formula1>
            <xm:f>List!$F$3:$F$4</xm:f>
          </x14:formula1>
          <xm:sqref>E17:E36</xm:sqref>
        </x14:dataValidation>
        <x14:dataValidation type="list" errorStyle="warning" allowBlank="1" showInputMessage="1" showErrorMessage="1" xr:uid="{B1EE1D81-489D-4873-83FD-709FEC37B4BA}">
          <x14:formula1>
            <xm:f>List!$D$3:$D$5</xm:f>
          </x14:formula1>
          <xm:sqref>P17:P36</xm:sqref>
        </x14:dataValidation>
        <x14:dataValidation type="list" errorStyle="warning" allowBlank="1" showInputMessage="1" showErrorMessage="1" xr:uid="{7267E524-E1DC-404A-A4F7-DA7C1E3E541D}">
          <x14:formula1>
            <xm:f>List!$I$3:$I$7</xm:f>
          </x14:formula1>
          <xm:sqref>R17:R36</xm:sqref>
        </x14:dataValidation>
        <x14:dataValidation type="list" errorStyle="warning" allowBlank="1" showInputMessage="1" showErrorMessage="1" xr:uid="{80A2646C-213D-4E86-AC1B-15B89D4FBC04}">
          <x14:formula1>
            <xm:f>List!$E$3:$E$5</xm:f>
          </x14:formula1>
          <xm:sqref>S17:S36</xm:sqref>
        </x14:dataValidation>
        <x14:dataValidation type="list" errorStyle="warning" allowBlank="1" showInputMessage="1" showErrorMessage="1" xr:uid="{29660E86-32C4-4DF8-8BE6-FD5587501C1C}">
          <x14:formula1>
            <xm:f>List!$H$3:$H$15</xm:f>
          </x14:formula1>
          <xm:sqref>K17:K36 G17:G36 P17:P36 R17:S36</xm:sqref>
        </x14:dataValidation>
        <x14:dataValidation type="list" errorStyle="information" allowBlank="1" showInputMessage="1" xr:uid="{E6A3367E-73C5-47CE-8CD4-A0FE70003282}">
          <x14:formula1>
            <xm:f>List!$C$3:$C$22</xm:f>
          </x14:formula1>
          <xm:sqref>F17:F36</xm:sqref>
        </x14:dataValidation>
        <x14:dataValidation type="list" errorStyle="warning" allowBlank="1" showInputMessage="1" showErrorMessage="1" xr:uid="{E8812BA5-5CDF-4B4C-825D-8DEA49D7EED7}">
          <x14:formula1>
            <xm:f>List!$C$3:$C$14</xm:f>
          </x14:formula1>
          <xm:sqref>F17:F36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BEB0-4EED-49E5-8B88-A8BD24FD27F6}">
  <sheetPr codeName="Sheet4">
    <tabColor theme="8" tint="0.79998168889431442"/>
    <pageSetUpPr fitToPage="1"/>
  </sheetPr>
  <dimension ref="A1:M69"/>
  <sheetViews>
    <sheetView view="pageBreakPreview" zoomScale="40" zoomScaleNormal="110" zoomScaleSheetLayoutView="40" workbookViewId="0">
      <selection activeCell="C5" sqref="C5"/>
    </sheetView>
  </sheetViews>
  <sheetFormatPr defaultColWidth="9.109375" defaultRowHeight="13.8" x14ac:dyDescent="0.3"/>
  <cols>
    <col min="1" max="1" width="3" style="18" customWidth="1"/>
    <col min="2" max="2" width="15.6640625" style="18" customWidth="1"/>
    <col min="3" max="4" width="18" style="18" customWidth="1"/>
    <col min="5" max="5" width="15.88671875" style="18" customWidth="1"/>
    <col min="6" max="7" width="18" style="18" customWidth="1"/>
    <col min="8" max="8" width="26.109375" style="18" customWidth="1"/>
    <col min="9" max="10" width="18" style="18" customWidth="1"/>
    <col min="11" max="11" width="16" style="18" bestFit="1" customWidth="1"/>
    <col min="12" max="12" width="18.6640625" style="18" bestFit="1" customWidth="1"/>
    <col min="13" max="13" width="25.109375" style="20" customWidth="1"/>
    <col min="14" max="14" width="54.44140625" style="20" customWidth="1"/>
    <col min="15" max="16384" width="9.109375" style="20"/>
  </cols>
  <sheetData>
    <row r="1" spans="1:13" s="42" customFormat="1" ht="19.2" x14ac:dyDescent="0.35">
      <c r="B1" s="37" t="s">
        <v>196</v>
      </c>
      <c r="C1" s="38"/>
      <c r="D1" s="38"/>
      <c r="E1" s="38"/>
      <c r="F1" s="38"/>
      <c r="G1" s="38"/>
      <c r="H1" s="39"/>
      <c r="I1" s="38"/>
      <c r="J1" s="38"/>
      <c r="K1" s="39"/>
      <c r="L1" s="39"/>
      <c r="M1" s="39"/>
    </row>
    <row r="2" spans="1:13" s="3" customFormat="1" ht="11.25" customHeight="1" x14ac:dyDescent="0.3">
      <c r="A2" s="1"/>
      <c r="B2" s="1"/>
      <c r="C2" s="2"/>
      <c r="E2" s="4"/>
      <c r="F2" s="4"/>
      <c r="G2" s="4"/>
      <c r="H2" s="4"/>
      <c r="I2" s="4"/>
      <c r="J2" s="4"/>
      <c r="K2" s="4"/>
      <c r="L2" s="4"/>
    </row>
    <row r="3" spans="1:13" s="3" customFormat="1" ht="15" customHeight="1" x14ac:dyDescent="0.3">
      <c r="B3" s="95" t="s">
        <v>48</v>
      </c>
      <c r="C3" s="96" t="str">
        <f>Defect!C3</f>
        <v>example</v>
      </c>
      <c r="D3" s="97"/>
      <c r="E3" s="98" t="s">
        <v>205</v>
      </c>
      <c r="F3" s="99" t="str">
        <f>Defect!F3</f>
        <v>1/1/2022</v>
      </c>
      <c r="G3" s="4"/>
      <c r="H3" s="4"/>
      <c r="I3" s="4"/>
      <c r="J3" s="4"/>
      <c r="K3" s="4"/>
    </row>
    <row r="4" spans="1:13" s="3" customFormat="1" ht="15" customHeight="1" x14ac:dyDescent="0.3">
      <c r="B4" s="100" t="s">
        <v>49</v>
      </c>
      <c r="C4" s="43" t="str">
        <f>Defect!C4</f>
        <v>example</v>
      </c>
      <c r="D4" s="5"/>
      <c r="E4" s="6"/>
      <c r="F4" s="101"/>
      <c r="G4" s="4"/>
      <c r="H4" s="4"/>
      <c r="I4" s="4"/>
      <c r="J4" s="4"/>
      <c r="K4" s="4"/>
    </row>
    <row r="5" spans="1:13" s="3" customFormat="1" ht="15" customHeight="1" x14ac:dyDescent="0.3">
      <c r="B5" s="102" t="s">
        <v>50</v>
      </c>
      <c r="C5" s="103" t="str">
        <f>Defect!C5</f>
        <v>example</v>
      </c>
      <c r="D5" s="104"/>
      <c r="E5" s="105"/>
      <c r="F5" s="106"/>
      <c r="G5" s="4"/>
      <c r="H5" s="4"/>
      <c r="I5" s="4"/>
      <c r="J5" s="4"/>
      <c r="K5" s="4"/>
    </row>
    <row r="6" spans="1:13" s="3" customFormat="1" ht="15" customHeight="1" x14ac:dyDescent="0.3">
      <c r="B6" s="7"/>
      <c r="C6" s="2"/>
      <c r="H6" s="4"/>
    </row>
    <row r="7" spans="1:13" s="9" customFormat="1" x14ac:dyDescent="0.3">
      <c r="A7" s="8"/>
      <c r="B7" s="22"/>
      <c r="C7" s="22" t="s">
        <v>180</v>
      </c>
    </row>
    <row r="8" spans="1:13" s="3" customFormat="1" x14ac:dyDescent="0.3">
      <c r="B8" s="13" t="s">
        <v>179</v>
      </c>
      <c r="C8" s="12">
        <f>SUBTOTAL(109,J$14:J$9988)</f>
        <v>21</v>
      </c>
      <c r="H8" s="5"/>
    </row>
    <row r="9" spans="1:13" s="3" customFormat="1" x14ac:dyDescent="0.3">
      <c r="B9" s="13" t="s">
        <v>198</v>
      </c>
      <c r="C9" s="12">
        <f>SUBTOTAL(109,K$14:K$9988)</f>
        <v>40</v>
      </c>
    </row>
    <row r="10" spans="1:13" s="3" customFormat="1" x14ac:dyDescent="0.3">
      <c r="A10" s="8"/>
      <c r="B10" s="74" t="s">
        <v>84</v>
      </c>
      <c r="C10" s="33"/>
    </row>
    <row r="11" spans="1:13" s="3" customFormat="1" x14ac:dyDescent="0.3">
      <c r="A11" s="11"/>
    </row>
    <row r="12" spans="1:13" s="44" customFormat="1" x14ac:dyDescent="0.3">
      <c r="B12" s="45" t="s">
        <v>86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3" s="48" customFormat="1" ht="27.6" x14ac:dyDescent="0.3">
      <c r="B13" s="49" t="s">
        <v>195</v>
      </c>
      <c r="C13" s="49" t="s">
        <v>92</v>
      </c>
      <c r="D13" s="49" t="s">
        <v>99</v>
      </c>
      <c r="E13" s="49" t="s">
        <v>100</v>
      </c>
      <c r="F13" s="49" t="s">
        <v>190</v>
      </c>
      <c r="G13" s="49" t="s">
        <v>186</v>
      </c>
      <c r="H13" s="49" t="s">
        <v>191</v>
      </c>
      <c r="I13" s="49" t="s">
        <v>164</v>
      </c>
      <c r="J13" s="49" t="s">
        <v>184</v>
      </c>
      <c r="K13" s="49" t="s">
        <v>185</v>
      </c>
      <c r="L13" s="49" t="s">
        <v>166</v>
      </c>
      <c r="M13" s="49" t="s">
        <v>197</v>
      </c>
    </row>
    <row r="14" spans="1:13" x14ac:dyDescent="0.3">
      <c r="A14" s="20"/>
      <c r="B14" s="88" t="s">
        <v>123</v>
      </c>
      <c r="C14" s="89" t="s">
        <v>103</v>
      </c>
      <c r="D14" s="34">
        <v>44269</v>
      </c>
      <c r="E14" s="90">
        <v>0</v>
      </c>
      <c r="F14" s="89" t="s">
        <v>6</v>
      </c>
      <c r="G14" s="89"/>
      <c r="H14" s="85"/>
      <c r="I14" s="89" t="s">
        <v>165</v>
      </c>
      <c r="J14" s="89">
        <v>2</v>
      </c>
      <c r="K14" s="89">
        <v>2</v>
      </c>
      <c r="L14" s="89" t="s">
        <v>101</v>
      </c>
      <c r="M14" s="91"/>
    </row>
    <row r="15" spans="1:13" x14ac:dyDescent="0.3">
      <c r="A15" s="20"/>
      <c r="B15" s="88" t="s">
        <v>124</v>
      </c>
      <c r="C15" s="89"/>
      <c r="D15" s="34">
        <v>44634</v>
      </c>
      <c r="E15" s="90">
        <v>0</v>
      </c>
      <c r="F15" s="89" t="s">
        <v>6</v>
      </c>
      <c r="G15" s="89"/>
      <c r="H15" s="85"/>
      <c r="I15" s="89" t="s">
        <v>177</v>
      </c>
      <c r="J15" s="89">
        <v>1</v>
      </c>
      <c r="K15" s="89">
        <v>2</v>
      </c>
      <c r="L15" s="89"/>
      <c r="M15" s="91"/>
    </row>
    <row r="16" spans="1:13" x14ac:dyDescent="0.3">
      <c r="A16" s="20"/>
      <c r="B16" s="88" t="s">
        <v>125</v>
      </c>
      <c r="C16" s="89"/>
      <c r="D16" s="34">
        <v>44269</v>
      </c>
      <c r="E16" s="90">
        <v>0</v>
      </c>
      <c r="F16" s="89" t="s">
        <v>6</v>
      </c>
      <c r="G16" s="89"/>
      <c r="H16" s="85"/>
      <c r="I16" s="89" t="s">
        <v>165</v>
      </c>
      <c r="J16" s="89">
        <v>1</v>
      </c>
      <c r="K16" s="89">
        <v>2</v>
      </c>
      <c r="L16" s="89"/>
      <c r="M16" s="91"/>
    </row>
    <row r="17" spans="1:13" x14ac:dyDescent="0.3">
      <c r="A17" s="20"/>
      <c r="B17" s="88" t="s">
        <v>126</v>
      </c>
      <c r="C17" s="89"/>
      <c r="D17" s="34">
        <v>44269</v>
      </c>
      <c r="E17" s="90">
        <v>0</v>
      </c>
      <c r="F17" s="89" t="s">
        <v>6</v>
      </c>
      <c r="G17" s="89"/>
      <c r="H17" s="85"/>
      <c r="I17" s="89" t="s">
        <v>165</v>
      </c>
      <c r="J17" s="89">
        <v>1</v>
      </c>
      <c r="K17" s="89">
        <v>2</v>
      </c>
      <c r="L17" s="89"/>
      <c r="M17" s="91"/>
    </row>
    <row r="18" spans="1:13" x14ac:dyDescent="0.3">
      <c r="A18" s="20"/>
      <c r="B18" s="88" t="s">
        <v>127</v>
      </c>
      <c r="C18" s="89"/>
      <c r="D18" s="34">
        <v>43538</v>
      </c>
      <c r="E18" s="90">
        <v>0</v>
      </c>
      <c r="F18" s="89" t="s">
        <v>6</v>
      </c>
      <c r="G18" s="89"/>
      <c r="H18" s="85"/>
      <c r="I18" s="89" t="s">
        <v>165</v>
      </c>
      <c r="J18" s="89">
        <v>1</v>
      </c>
      <c r="K18" s="89">
        <v>2</v>
      </c>
      <c r="L18" s="89"/>
      <c r="M18" s="91"/>
    </row>
    <row r="19" spans="1:13" x14ac:dyDescent="0.3">
      <c r="A19" s="20"/>
      <c r="B19" s="88" t="s">
        <v>128</v>
      </c>
      <c r="C19" s="89"/>
      <c r="D19" s="34">
        <v>43538</v>
      </c>
      <c r="E19" s="90">
        <v>0</v>
      </c>
      <c r="F19" s="89" t="s">
        <v>6</v>
      </c>
      <c r="G19" s="89"/>
      <c r="H19" s="85"/>
      <c r="I19" s="89" t="s">
        <v>165</v>
      </c>
      <c r="J19" s="89">
        <v>1</v>
      </c>
      <c r="K19" s="89">
        <v>2</v>
      </c>
      <c r="L19" s="89"/>
      <c r="M19" s="91"/>
    </row>
    <row r="20" spans="1:13" x14ac:dyDescent="0.3">
      <c r="A20" s="20"/>
      <c r="B20" s="88" t="s">
        <v>129</v>
      </c>
      <c r="C20" s="89"/>
      <c r="D20" s="34">
        <v>43538</v>
      </c>
      <c r="E20" s="90">
        <v>0</v>
      </c>
      <c r="F20" s="89" t="s">
        <v>6</v>
      </c>
      <c r="G20" s="89"/>
      <c r="H20" s="85"/>
      <c r="I20" s="89" t="s">
        <v>165</v>
      </c>
      <c r="J20" s="89">
        <v>1</v>
      </c>
      <c r="K20" s="89">
        <v>2</v>
      </c>
      <c r="L20" s="89"/>
      <c r="M20" s="91"/>
    </row>
    <row r="21" spans="1:13" x14ac:dyDescent="0.3">
      <c r="A21" s="20"/>
      <c r="B21" s="88" t="s">
        <v>130</v>
      </c>
      <c r="C21" s="89"/>
      <c r="D21" s="34">
        <v>43538</v>
      </c>
      <c r="E21" s="90">
        <v>0</v>
      </c>
      <c r="F21" s="89" t="s">
        <v>6</v>
      </c>
      <c r="G21" s="89"/>
      <c r="H21" s="85"/>
      <c r="I21" s="89" t="s">
        <v>165</v>
      </c>
      <c r="J21" s="89">
        <v>1</v>
      </c>
      <c r="K21" s="89">
        <v>2</v>
      </c>
      <c r="L21" s="89"/>
      <c r="M21" s="91"/>
    </row>
    <row r="22" spans="1:13" x14ac:dyDescent="0.3">
      <c r="A22" s="20"/>
      <c r="B22" s="88" t="s">
        <v>131</v>
      </c>
      <c r="C22" s="89"/>
      <c r="D22" s="34">
        <v>43538</v>
      </c>
      <c r="E22" s="90">
        <v>0</v>
      </c>
      <c r="F22" s="89" t="s">
        <v>6</v>
      </c>
      <c r="G22" s="89"/>
      <c r="H22" s="85"/>
      <c r="I22" s="89" t="s">
        <v>165</v>
      </c>
      <c r="J22" s="89">
        <v>1</v>
      </c>
      <c r="K22" s="89">
        <v>2</v>
      </c>
      <c r="L22" s="89"/>
      <c r="M22" s="91"/>
    </row>
    <row r="23" spans="1:13" x14ac:dyDescent="0.3">
      <c r="A23" s="20"/>
      <c r="B23" s="88" t="s">
        <v>132</v>
      </c>
      <c r="C23" s="89"/>
      <c r="D23" s="34">
        <v>44634</v>
      </c>
      <c r="E23" s="90">
        <v>0</v>
      </c>
      <c r="F23" s="89" t="s">
        <v>6</v>
      </c>
      <c r="G23" s="89"/>
      <c r="H23" s="85"/>
      <c r="I23" s="89" t="s">
        <v>165</v>
      </c>
      <c r="J23" s="89">
        <v>1</v>
      </c>
      <c r="K23" s="89">
        <v>2</v>
      </c>
      <c r="L23" s="89"/>
      <c r="M23" s="91"/>
    </row>
    <row r="24" spans="1:13" x14ac:dyDescent="0.3">
      <c r="A24" s="20"/>
      <c r="B24" s="88" t="s">
        <v>133</v>
      </c>
      <c r="C24" s="89"/>
      <c r="D24" s="34">
        <v>44634</v>
      </c>
      <c r="E24" s="90">
        <v>0</v>
      </c>
      <c r="F24" s="89" t="s">
        <v>6</v>
      </c>
      <c r="G24" s="89"/>
      <c r="H24" s="85"/>
      <c r="I24" s="89" t="s">
        <v>165</v>
      </c>
      <c r="J24" s="89">
        <v>1</v>
      </c>
      <c r="K24" s="89">
        <v>2</v>
      </c>
      <c r="L24" s="89"/>
      <c r="M24" s="91"/>
    </row>
    <row r="25" spans="1:13" x14ac:dyDescent="0.3">
      <c r="A25" s="20"/>
      <c r="B25" s="88" t="s">
        <v>134</v>
      </c>
      <c r="C25" s="89"/>
      <c r="D25" s="34">
        <v>44634</v>
      </c>
      <c r="E25" s="90">
        <v>0</v>
      </c>
      <c r="F25" s="89" t="s">
        <v>6</v>
      </c>
      <c r="G25" s="89"/>
      <c r="H25" s="85"/>
      <c r="I25" s="89" t="s">
        <v>165</v>
      </c>
      <c r="J25" s="89">
        <v>1</v>
      </c>
      <c r="K25" s="89">
        <v>2</v>
      </c>
      <c r="L25" s="89"/>
      <c r="M25" s="91"/>
    </row>
    <row r="26" spans="1:13" x14ac:dyDescent="0.3">
      <c r="A26" s="20"/>
      <c r="B26" s="88" t="s">
        <v>135</v>
      </c>
      <c r="C26" s="89"/>
      <c r="D26" s="34">
        <v>44634</v>
      </c>
      <c r="E26" s="90">
        <v>0</v>
      </c>
      <c r="F26" s="89" t="s">
        <v>6</v>
      </c>
      <c r="G26" s="89"/>
      <c r="H26" s="85"/>
      <c r="I26" s="89" t="s">
        <v>165</v>
      </c>
      <c r="J26" s="89">
        <v>1</v>
      </c>
      <c r="K26" s="89">
        <v>2</v>
      </c>
      <c r="L26" s="89"/>
      <c r="M26" s="91"/>
    </row>
    <row r="27" spans="1:13" x14ac:dyDescent="0.3">
      <c r="A27" s="20"/>
      <c r="B27" s="88" t="s">
        <v>136</v>
      </c>
      <c r="C27" s="89"/>
      <c r="D27" s="34">
        <v>44634</v>
      </c>
      <c r="E27" s="90">
        <v>0</v>
      </c>
      <c r="F27" s="89" t="s">
        <v>6</v>
      </c>
      <c r="G27" s="89"/>
      <c r="H27" s="85"/>
      <c r="I27" s="89" t="s">
        <v>165</v>
      </c>
      <c r="J27" s="89">
        <v>1</v>
      </c>
      <c r="K27" s="89">
        <v>2</v>
      </c>
      <c r="L27" s="89"/>
      <c r="M27" s="91"/>
    </row>
    <row r="28" spans="1:13" x14ac:dyDescent="0.3">
      <c r="A28" s="20"/>
      <c r="B28" s="88" t="s">
        <v>137</v>
      </c>
      <c r="C28" s="89"/>
      <c r="D28" s="34">
        <v>44634</v>
      </c>
      <c r="E28" s="90">
        <v>0</v>
      </c>
      <c r="F28" s="89" t="s">
        <v>6</v>
      </c>
      <c r="G28" s="89"/>
      <c r="H28" s="85"/>
      <c r="I28" s="89" t="s">
        <v>165</v>
      </c>
      <c r="J28" s="89">
        <v>1</v>
      </c>
      <c r="K28" s="89">
        <v>2</v>
      </c>
      <c r="L28" s="89"/>
      <c r="M28" s="91"/>
    </row>
    <row r="29" spans="1:13" x14ac:dyDescent="0.3">
      <c r="A29" s="20"/>
      <c r="B29" s="88" t="s">
        <v>138</v>
      </c>
      <c r="C29" s="89"/>
      <c r="D29" s="34">
        <v>44634</v>
      </c>
      <c r="E29" s="90">
        <v>0</v>
      </c>
      <c r="F29" s="89" t="s">
        <v>6</v>
      </c>
      <c r="G29" s="89"/>
      <c r="H29" s="85"/>
      <c r="I29" s="89" t="s">
        <v>165</v>
      </c>
      <c r="J29" s="89">
        <v>1</v>
      </c>
      <c r="K29" s="89">
        <v>2</v>
      </c>
      <c r="L29" s="89"/>
      <c r="M29" s="91"/>
    </row>
    <row r="30" spans="1:13" x14ac:dyDescent="0.3">
      <c r="A30" s="20"/>
      <c r="B30" s="88" t="s">
        <v>139</v>
      </c>
      <c r="C30" s="89"/>
      <c r="D30" s="34">
        <v>44634</v>
      </c>
      <c r="E30" s="90">
        <v>0</v>
      </c>
      <c r="F30" s="89" t="s">
        <v>6</v>
      </c>
      <c r="G30" s="89"/>
      <c r="H30" s="85"/>
      <c r="I30" s="89" t="s">
        <v>165</v>
      </c>
      <c r="J30" s="89">
        <v>1</v>
      </c>
      <c r="K30" s="89">
        <v>2</v>
      </c>
      <c r="L30" s="89"/>
      <c r="M30" s="91"/>
    </row>
    <row r="31" spans="1:13" x14ac:dyDescent="0.3">
      <c r="A31" s="20"/>
      <c r="B31" s="88" t="s">
        <v>140</v>
      </c>
      <c r="C31" s="89"/>
      <c r="D31" s="34">
        <v>44634</v>
      </c>
      <c r="E31" s="90">
        <v>0</v>
      </c>
      <c r="F31" s="89" t="s">
        <v>6</v>
      </c>
      <c r="G31" s="89"/>
      <c r="H31" s="85"/>
      <c r="I31" s="89" t="s">
        <v>165</v>
      </c>
      <c r="J31" s="89">
        <v>1</v>
      </c>
      <c r="K31" s="89">
        <v>2</v>
      </c>
      <c r="L31" s="89"/>
      <c r="M31" s="91"/>
    </row>
    <row r="32" spans="1:13" x14ac:dyDescent="0.3">
      <c r="A32" s="20"/>
      <c r="B32" s="88" t="s">
        <v>141</v>
      </c>
      <c r="C32" s="89"/>
      <c r="D32" s="34">
        <v>44634</v>
      </c>
      <c r="E32" s="90">
        <v>0</v>
      </c>
      <c r="F32" s="89" t="s">
        <v>6</v>
      </c>
      <c r="G32" s="89"/>
      <c r="H32" s="85"/>
      <c r="I32" s="89" t="s">
        <v>165</v>
      </c>
      <c r="J32" s="89">
        <v>1</v>
      </c>
      <c r="K32" s="89">
        <v>2</v>
      </c>
      <c r="L32" s="89"/>
      <c r="M32" s="91"/>
    </row>
    <row r="33" spans="1:13" x14ac:dyDescent="0.3">
      <c r="A33" s="20"/>
      <c r="B33" s="88" t="s">
        <v>142</v>
      </c>
      <c r="C33" s="89"/>
      <c r="D33" s="34">
        <v>44634</v>
      </c>
      <c r="E33" s="90">
        <v>0</v>
      </c>
      <c r="F33" s="89" t="s">
        <v>6</v>
      </c>
      <c r="G33" s="89"/>
      <c r="H33" s="85"/>
      <c r="I33" s="89" t="s">
        <v>165</v>
      </c>
      <c r="J33" s="89">
        <v>1</v>
      </c>
      <c r="K33" s="89">
        <v>2</v>
      </c>
      <c r="L33" s="89"/>
      <c r="M33" s="91"/>
    </row>
    <row r="34" spans="1:13" x14ac:dyDescent="0.3">
      <c r="A34" s="20"/>
      <c r="C34" s="72"/>
      <c r="L34" s="72"/>
    </row>
    <row r="35" spans="1:13" x14ac:dyDescent="0.3">
      <c r="A35" s="20"/>
      <c r="C35" s="72"/>
      <c r="M35" s="72"/>
    </row>
    <row r="36" spans="1:13" ht="14.4" x14ac:dyDescent="0.3">
      <c r="A36" s="20"/>
      <c r="C36" s="20"/>
      <c r="E36"/>
      <c r="G36" s="21"/>
      <c r="I36" s="21"/>
      <c r="J36" s="21"/>
      <c r="K36" s="21"/>
      <c r="L36" s="21"/>
    </row>
    <row r="37" spans="1:13" x14ac:dyDescent="0.3">
      <c r="A37" s="20"/>
      <c r="C37" s="20"/>
      <c r="M37" s="18" t="s">
        <v>85</v>
      </c>
    </row>
    <row r="38" spans="1:13" x14ac:dyDescent="0.3">
      <c r="A38" s="20"/>
    </row>
    <row r="39" spans="1:13" ht="14.4" x14ac:dyDescent="0.3">
      <c r="A39" s="20"/>
      <c r="E39"/>
    </row>
    <row r="40" spans="1:13" x14ac:dyDescent="0.3">
      <c r="A40" s="20"/>
    </row>
    <row r="41" spans="1:13" x14ac:dyDescent="0.3">
      <c r="A41" s="20"/>
    </row>
    <row r="42" spans="1:13" x14ac:dyDescent="0.3">
      <c r="A42" s="20"/>
    </row>
    <row r="43" spans="1:13" x14ac:dyDescent="0.3">
      <c r="A43" s="20"/>
    </row>
    <row r="44" spans="1:13" x14ac:dyDescent="0.3">
      <c r="A44" s="20"/>
    </row>
    <row r="45" spans="1:13" x14ac:dyDescent="0.3">
      <c r="A45" s="20"/>
    </row>
    <row r="46" spans="1:13" x14ac:dyDescent="0.3">
      <c r="A46" s="20"/>
    </row>
    <row r="47" spans="1:13" x14ac:dyDescent="0.3">
      <c r="A47" s="20"/>
    </row>
    <row r="48" spans="1:13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</sheetData>
  <autoFilter ref="B13:L33" xr:uid="{25D1BEB0-4EED-49E5-8B88-A8BD24FD27F6}"/>
  <phoneticPr fontId="1" type="noConversion"/>
  <dataValidations count="12">
    <dataValidation allowBlank="1" showInputMessage="1" showErrorMessage="1" prompt="Type in the date when the Accident was identified or reported." sqref="D13" xr:uid="{9B1F3B3C-3535-4ADB-9ACC-965D87983049}"/>
    <dataValidation allowBlank="1" showInputMessage="1" showErrorMessage="1" prompt="Type in the time when the Accident was identified or reported." sqref="E13" xr:uid="{4DA76D56-9F6E-4507-87CD-41D0A2248C74}"/>
    <dataValidation allowBlank="1" showInputMessage="1" showErrorMessage="1" prompt="Select the Accident type from the pulldown list." sqref="I13" xr:uid="{8FA07625-CC2D-4A84-B6D8-C28AE9522CFD}"/>
    <dataValidation allowBlank="1" showInputMessage="1" showErrorMessage="1" prompt="Select the corresponding Defect # if the Accident causes any damange. " sqref="C13" xr:uid="{9E18414F-7799-4573-A8F1-615244E77A41}"/>
    <dataValidation allowBlank="1" showInputMessage="1" showErrorMessage="1" prompt="Provide the number of fatalities" sqref="K13" xr:uid="{25DFD067-F744-460B-A42E-4B89BD1AC1C9}"/>
    <dataValidation allowBlank="1" showInputMessage="1" showErrorMessage="1" prompt="Provide the number of injuries" sqref="J13" xr:uid="{61A60B3F-0710-461C-9826-2130FD02B8C4}"/>
    <dataValidation allowBlank="1" showInputMessage="1" showErrorMessage="1" prompt="Indicate if HaMat mitigation is required from the dropdown list" sqref="L13" xr:uid="{ADB61016-6860-44AF-B924-80EADFD06107}"/>
    <dataValidation allowBlank="1" showInputMessage="1" showErrorMessage="1" prompt="Provide the nearby TxDOT reference marker." sqref="G13" xr:uid="{BFFB5A6D-2F14-4925-B5D3-D9355B48927C}"/>
    <dataValidation allowBlank="1" showInputMessage="1" showErrorMessage="1" prompt="Provide any addtional details about the accident." sqref="M13" xr:uid="{8BFE6FDB-32CF-459D-A5A9-BB10E381B398}"/>
    <dataValidation allowBlank="1" showInputMessage="1" showErrorMessage="1" prompt="Select the Performance Section affected by the defect from the pulldown list._x000a__x000a_Customize the list by project. " sqref="F13" xr:uid="{3A2D58EC-E29F-4CEB-9699-73AB901C6FDF}"/>
    <dataValidation allowBlank="1" showErrorMessage="1" sqref="C12:M12" xr:uid="{E22C2E8E-FCBA-4496-9387-F7E9AA165DE5}"/>
    <dataValidation allowBlank="1" showInputMessage="1" showErrorMessage="1" prompt="Provide addtional information about the location as needed. " sqref="H13" xr:uid="{1AFF977A-268B-48EA-9DDF-9CA4BC6320E3}"/>
  </dataValidations>
  <pageMargins left="0.7" right="0.7" top="0.75" bottom="0.75" header="0.3" footer="0.3"/>
  <pageSetup paperSize="17" scale="54" orientation="landscape" r:id="rId1"/>
  <headerFooter>
    <oddFooter>&amp;L&amp;A&amp;C&amp;P of &amp;N&amp;R&amp;F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7EBDF165-3337-400F-A6DF-F2797F3CCFA2}">
          <x14:formula1>
            <xm:f>List!$B$3:$B$3000</xm:f>
          </x14:formula1>
          <xm:sqref>F14:F33</xm:sqref>
        </x14:dataValidation>
        <x14:dataValidation type="list" errorStyle="warning" allowBlank="1" showInputMessage="1" showErrorMessage="1" xr:uid="{38B1A859-6C6F-4F32-A955-E5A7F7078639}">
          <x14:formula1>
            <xm:f>List!$H$3:$H$15</xm:f>
          </x14:formula1>
          <xm:sqref>F14:F33</xm:sqref>
        </x14:dataValidation>
        <x14:dataValidation type="list" allowBlank="1" showInputMessage="1" showErrorMessage="1" xr:uid="{0261B653-B688-4EEB-8287-BD3DE666F6E8}">
          <x14:formula1>
            <xm:f>List!$K$3:$K$20</xm:f>
          </x14:formula1>
          <xm:sqref>L14:L33</xm:sqref>
        </x14:dataValidation>
        <x14:dataValidation type="list" errorStyle="warning" allowBlank="1" showInputMessage="1" showErrorMessage="1" xr:uid="{3C6E0F70-E2F7-4EB5-863E-E7C4CB615708}">
          <x14:formula1>
            <xm:f>List!$J$3:$J$20</xm:f>
          </x14:formula1>
          <xm:sqref>I14:I33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88E3-271E-455E-895A-27F7CE882631}">
  <sheetPr>
    <tabColor theme="8" tint="0.79998168889431442"/>
    <pageSetUpPr fitToPage="1"/>
  </sheetPr>
  <dimension ref="A1:K62"/>
  <sheetViews>
    <sheetView view="pageBreakPreview" zoomScale="55" zoomScaleNormal="110" zoomScaleSheetLayoutView="55" workbookViewId="0">
      <selection activeCell="E44" sqref="E44"/>
    </sheetView>
  </sheetViews>
  <sheetFormatPr defaultColWidth="9.109375" defaultRowHeight="13.8" x14ac:dyDescent="0.3"/>
  <cols>
    <col min="1" max="1" width="3" style="18" customWidth="1"/>
    <col min="2" max="2" width="19.6640625" style="18" customWidth="1"/>
    <col min="3" max="3" width="18" style="18" customWidth="1"/>
    <col min="4" max="4" width="20" style="18" customWidth="1"/>
    <col min="5" max="5" width="21.44140625" style="18" customWidth="1"/>
    <col min="6" max="6" width="21" style="18" customWidth="1"/>
    <col min="7" max="7" width="13.6640625" style="18" customWidth="1"/>
    <col min="8" max="8" width="38.5546875" style="18" customWidth="1"/>
    <col min="9" max="9" width="19.88671875" style="18" bestFit="1" customWidth="1"/>
    <col min="10" max="10" width="36.33203125" style="18" customWidth="1"/>
    <col min="11" max="11" width="17.88671875" style="18" customWidth="1"/>
    <col min="12" max="16384" width="9.109375" style="20"/>
  </cols>
  <sheetData>
    <row r="1" spans="1:11" s="42" customFormat="1" ht="19.2" x14ac:dyDescent="0.35">
      <c r="B1" s="37" t="s">
        <v>89</v>
      </c>
      <c r="C1" s="38"/>
      <c r="D1" s="38"/>
      <c r="E1" s="38"/>
      <c r="F1" s="39"/>
      <c r="G1" s="38"/>
      <c r="H1" s="39"/>
      <c r="I1" s="39"/>
      <c r="J1" s="39"/>
      <c r="K1" s="39"/>
    </row>
    <row r="2" spans="1:11" s="3" customFormat="1" ht="11.25" customHeight="1" x14ac:dyDescent="0.3">
      <c r="A2" s="1"/>
      <c r="B2" s="1"/>
      <c r="C2" s="2"/>
      <c r="E2" s="4"/>
      <c r="F2" s="4"/>
      <c r="G2" s="4"/>
      <c r="H2" s="4"/>
      <c r="I2" s="4"/>
      <c r="J2" s="4"/>
      <c r="K2" s="4"/>
    </row>
    <row r="3" spans="1:11" s="3" customFormat="1" ht="15" customHeight="1" x14ac:dyDescent="0.3">
      <c r="B3" s="95" t="s">
        <v>48</v>
      </c>
      <c r="C3" s="96" t="str">
        <f>Defect!C3</f>
        <v>example</v>
      </c>
      <c r="D3" s="97"/>
      <c r="E3" s="98" t="s">
        <v>205</v>
      </c>
      <c r="F3" s="99" t="str">
        <f>Defect!F3</f>
        <v>1/1/2022</v>
      </c>
      <c r="H3" s="4"/>
      <c r="I3" s="4"/>
    </row>
    <row r="4" spans="1:11" s="3" customFormat="1" ht="15" customHeight="1" x14ac:dyDescent="0.3">
      <c r="B4" s="100" t="s">
        <v>49</v>
      </c>
      <c r="C4" s="43" t="str">
        <f>Defect!C4</f>
        <v>example</v>
      </c>
      <c r="D4" s="5"/>
      <c r="E4" s="6"/>
      <c r="F4" s="101"/>
      <c r="H4" s="4"/>
      <c r="I4" s="4"/>
    </row>
    <row r="5" spans="1:11" s="3" customFormat="1" ht="15" customHeight="1" x14ac:dyDescent="0.3">
      <c r="B5" s="102" t="s">
        <v>50</v>
      </c>
      <c r="C5" s="103" t="str">
        <f>Defect!C5</f>
        <v>example</v>
      </c>
      <c r="D5" s="104"/>
      <c r="E5" s="105"/>
      <c r="F5" s="106"/>
      <c r="H5" s="4"/>
      <c r="I5" s="4"/>
    </row>
    <row r="6" spans="1:11" s="3" customFormat="1" ht="15" customHeight="1" x14ac:dyDescent="0.3">
      <c r="B6" s="7"/>
      <c r="C6" s="2"/>
    </row>
    <row r="7" spans="1:11" s="9" customFormat="1" x14ac:dyDescent="0.3">
      <c r="A7" s="8"/>
      <c r="B7" s="32" t="s">
        <v>199</v>
      </c>
      <c r="C7" s="22" t="s">
        <v>93</v>
      </c>
    </row>
    <row r="8" spans="1:11" s="3" customFormat="1" x14ac:dyDescent="0.3">
      <c r="B8" s="13" t="s">
        <v>169</v>
      </c>
      <c r="C8" s="12" cm="1">
        <f t="array" aca="1" ref="C8" ca="1">SUMPRODUCT(($D$15:$D$9981=B8)*(SUBTOTAL(103,OFFSET(D$15,ROW($D$15:$D$9981)-MIN(ROW($D$15:$D$9981)),0))))</f>
        <v>19</v>
      </c>
    </row>
    <row r="9" spans="1:11" s="3" customFormat="1" x14ac:dyDescent="0.3">
      <c r="B9" s="13" t="s">
        <v>168</v>
      </c>
      <c r="C9" s="12" cm="1">
        <f t="array" aca="1" ref="C9" ca="1">SUMPRODUCT(($D$15:$D$9981=B9)*(SUBTOTAL(103,OFFSET(D$15,ROW($D$15:$D$9981)-MIN(ROW($D$15:$D$9981)),0))))</f>
        <v>1</v>
      </c>
    </row>
    <row r="10" spans="1:11" s="3" customFormat="1" x14ac:dyDescent="0.3">
      <c r="A10" s="11"/>
      <c r="B10" s="15" t="s">
        <v>81</v>
      </c>
      <c r="C10" s="16">
        <f ca="1">SUM(C8:C9)</f>
        <v>20</v>
      </c>
    </row>
    <row r="11" spans="1:11" s="3" customFormat="1" x14ac:dyDescent="0.3">
      <c r="A11" s="11"/>
      <c r="B11" s="74" t="s">
        <v>84</v>
      </c>
      <c r="C11" s="33"/>
    </row>
    <row r="12" spans="1:11" s="3" customFormat="1" x14ac:dyDescent="0.3">
      <c r="A12" s="11"/>
    </row>
    <row r="13" spans="1:11" s="44" customFormat="1" x14ac:dyDescent="0.3">
      <c r="B13" s="45" t="s">
        <v>90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s="48" customFormat="1" x14ac:dyDescent="0.3">
      <c r="B14" s="49" t="s">
        <v>91</v>
      </c>
      <c r="C14" s="49" t="s">
        <v>170</v>
      </c>
      <c r="D14" s="49" t="s">
        <v>29</v>
      </c>
      <c r="E14" s="49" t="s">
        <v>171</v>
      </c>
      <c r="F14" s="49" t="s">
        <v>172</v>
      </c>
      <c r="G14" s="49" t="s">
        <v>173</v>
      </c>
      <c r="H14" s="49" t="s">
        <v>87</v>
      </c>
      <c r="I14" s="49" t="s">
        <v>175</v>
      </c>
      <c r="J14" s="49" t="s">
        <v>176</v>
      </c>
      <c r="K14" s="49" t="s">
        <v>200</v>
      </c>
    </row>
    <row r="15" spans="1:11" x14ac:dyDescent="0.3">
      <c r="A15" s="20"/>
      <c r="B15" s="88" t="s">
        <v>143</v>
      </c>
      <c r="C15" s="34">
        <v>44269</v>
      </c>
      <c r="D15" s="89" t="s">
        <v>169</v>
      </c>
      <c r="E15" s="92"/>
      <c r="F15" s="92"/>
      <c r="G15" s="90" t="s">
        <v>95</v>
      </c>
      <c r="H15" s="91"/>
      <c r="I15" s="34">
        <v>44269</v>
      </c>
      <c r="J15" s="91"/>
      <c r="K15" s="34">
        <v>44269</v>
      </c>
    </row>
    <row r="16" spans="1:11" x14ac:dyDescent="0.3">
      <c r="A16" s="20"/>
      <c r="B16" s="88" t="s">
        <v>144</v>
      </c>
      <c r="C16" s="34">
        <v>44634</v>
      </c>
      <c r="D16" s="89" t="s">
        <v>168</v>
      </c>
      <c r="E16" s="92"/>
      <c r="F16" s="92"/>
      <c r="G16" s="90"/>
      <c r="H16" s="91"/>
      <c r="I16" s="34">
        <v>44269</v>
      </c>
      <c r="J16" s="91"/>
      <c r="K16" s="34">
        <v>44269</v>
      </c>
    </row>
    <row r="17" spans="2:11" s="20" customFormat="1" x14ac:dyDescent="0.3">
      <c r="B17" s="88" t="s">
        <v>145</v>
      </c>
      <c r="C17" s="34">
        <v>44269</v>
      </c>
      <c r="D17" s="89" t="s">
        <v>169</v>
      </c>
      <c r="E17" s="92"/>
      <c r="F17" s="92"/>
      <c r="G17" s="90"/>
      <c r="H17" s="91"/>
      <c r="I17" s="34">
        <v>44269</v>
      </c>
      <c r="J17" s="91"/>
      <c r="K17" s="34">
        <v>44269</v>
      </c>
    </row>
    <row r="18" spans="2:11" s="20" customFormat="1" x14ac:dyDescent="0.3">
      <c r="B18" s="88" t="s">
        <v>146</v>
      </c>
      <c r="C18" s="34">
        <v>44269</v>
      </c>
      <c r="D18" s="89" t="s">
        <v>169</v>
      </c>
      <c r="E18" s="92"/>
      <c r="F18" s="92"/>
      <c r="G18" s="90"/>
      <c r="H18" s="91"/>
      <c r="I18" s="34">
        <v>44269</v>
      </c>
      <c r="J18" s="91"/>
      <c r="K18" s="34">
        <v>44269</v>
      </c>
    </row>
    <row r="19" spans="2:11" s="20" customFormat="1" x14ac:dyDescent="0.3">
      <c r="B19" s="88" t="s">
        <v>147</v>
      </c>
      <c r="C19" s="34">
        <v>43538</v>
      </c>
      <c r="D19" s="89" t="s">
        <v>169</v>
      </c>
      <c r="E19" s="92"/>
      <c r="F19" s="92"/>
      <c r="G19" s="90"/>
      <c r="H19" s="91"/>
      <c r="I19" s="34">
        <v>44269</v>
      </c>
      <c r="J19" s="91"/>
      <c r="K19" s="34">
        <v>44269</v>
      </c>
    </row>
    <row r="20" spans="2:11" s="20" customFormat="1" x14ac:dyDescent="0.3">
      <c r="B20" s="88" t="s">
        <v>148</v>
      </c>
      <c r="C20" s="34">
        <v>43538</v>
      </c>
      <c r="D20" s="89" t="s">
        <v>169</v>
      </c>
      <c r="E20" s="92"/>
      <c r="F20" s="92"/>
      <c r="G20" s="90"/>
      <c r="H20" s="91"/>
      <c r="I20" s="34">
        <v>44269</v>
      </c>
      <c r="J20" s="91"/>
      <c r="K20" s="34">
        <v>44269</v>
      </c>
    </row>
    <row r="21" spans="2:11" s="20" customFormat="1" x14ac:dyDescent="0.3">
      <c r="B21" s="88" t="s">
        <v>149</v>
      </c>
      <c r="C21" s="34">
        <v>43538</v>
      </c>
      <c r="D21" s="89" t="s">
        <v>169</v>
      </c>
      <c r="E21" s="92"/>
      <c r="F21" s="92"/>
      <c r="G21" s="90"/>
      <c r="H21" s="91"/>
      <c r="I21" s="34">
        <v>44269</v>
      </c>
      <c r="J21" s="91"/>
      <c r="K21" s="34">
        <v>44269</v>
      </c>
    </row>
    <row r="22" spans="2:11" s="20" customFormat="1" x14ac:dyDescent="0.3">
      <c r="B22" s="88" t="s">
        <v>150</v>
      </c>
      <c r="C22" s="34">
        <v>43538</v>
      </c>
      <c r="D22" s="89" t="s">
        <v>169</v>
      </c>
      <c r="E22" s="92"/>
      <c r="F22" s="92"/>
      <c r="G22" s="90"/>
      <c r="H22" s="91"/>
      <c r="I22" s="34">
        <v>44269</v>
      </c>
      <c r="J22" s="91"/>
      <c r="K22" s="34">
        <v>44269</v>
      </c>
    </row>
    <row r="23" spans="2:11" s="20" customFormat="1" x14ac:dyDescent="0.3">
      <c r="B23" s="88" t="s">
        <v>151</v>
      </c>
      <c r="C23" s="34">
        <v>43538</v>
      </c>
      <c r="D23" s="89" t="s">
        <v>169</v>
      </c>
      <c r="E23" s="92"/>
      <c r="F23" s="92"/>
      <c r="G23" s="90"/>
      <c r="H23" s="91"/>
      <c r="I23" s="34">
        <v>44269</v>
      </c>
      <c r="J23" s="91"/>
      <c r="K23" s="34">
        <v>44269</v>
      </c>
    </row>
    <row r="24" spans="2:11" s="20" customFormat="1" x14ac:dyDescent="0.3">
      <c r="B24" s="88" t="s">
        <v>152</v>
      </c>
      <c r="C24" s="34">
        <v>44634</v>
      </c>
      <c r="D24" s="89" t="s">
        <v>169</v>
      </c>
      <c r="E24" s="92"/>
      <c r="F24" s="92"/>
      <c r="G24" s="90"/>
      <c r="H24" s="91"/>
      <c r="I24" s="34">
        <v>44269</v>
      </c>
      <c r="J24" s="91"/>
      <c r="K24" s="34">
        <v>44269</v>
      </c>
    </row>
    <row r="25" spans="2:11" s="20" customFormat="1" x14ac:dyDescent="0.3">
      <c r="B25" s="88" t="s">
        <v>153</v>
      </c>
      <c r="C25" s="34">
        <v>44634</v>
      </c>
      <c r="D25" s="89" t="s">
        <v>169</v>
      </c>
      <c r="E25" s="92"/>
      <c r="F25" s="92"/>
      <c r="G25" s="90"/>
      <c r="H25" s="91"/>
      <c r="I25" s="34">
        <v>44269</v>
      </c>
      <c r="J25" s="91"/>
      <c r="K25" s="34">
        <v>44269</v>
      </c>
    </row>
    <row r="26" spans="2:11" s="20" customFormat="1" x14ac:dyDescent="0.3">
      <c r="B26" s="88" t="s">
        <v>154</v>
      </c>
      <c r="C26" s="34">
        <v>44634</v>
      </c>
      <c r="D26" s="89" t="s">
        <v>169</v>
      </c>
      <c r="E26" s="92"/>
      <c r="F26" s="92"/>
      <c r="G26" s="90"/>
      <c r="H26" s="91"/>
      <c r="I26" s="34">
        <v>44269</v>
      </c>
      <c r="J26" s="91"/>
      <c r="K26" s="34">
        <v>44269</v>
      </c>
    </row>
    <row r="27" spans="2:11" s="20" customFormat="1" x14ac:dyDescent="0.3">
      <c r="B27" s="88" t="s">
        <v>155</v>
      </c>
      <c r="C27" s="34">
        <v>44634</v>
      </c>
      <c r="D27" s="89" t="s">
        <v>169</v>
      </c>
      <c r="E27" s="92"/>
      <c r="F27" s="92"/>
      <c r="G27" s="90"/>
      <c r="H27" s="91"/>
      <c r="I27" s="34">
        <v>44269</v>
      </c>
      <c r="J27" s="91"/>
      <c r="K27" s="34">
        <v>44269</v>
      </c>
    </row>
    <row r="28" spans="2:11" s="20" customFormat="1" x14ac:dyDescent="0.3">
      <c r="B28" s="88" t="s">
        <v>156</v>
      </c>
      <c r="C28" s="34">
        <v>44634</v>
      </c>
      <c r="D28" s="89" t="s">
        <v>169</v>
      </c>
      <c r="E28" s="92"/>
      <c r="F28" s="92"/>
      <c r="G28" s="90"/>
      <c r="H28" s="91"/>
      <c r="I28" s="34">
        <v>44269</v>
      </c>
      <c r="J28" s="91"/>
      <c r="K28" s="34">
        <v>44269</v>
      </c>
    </row>
    <row r="29" spans="2:11" s="20" customFormat="1" x14ac:dyDescent="0.3">
      <c r="B29" s="88" t="s">
        <v>157</v>
      </c>
      <c r="C29" s="34">
        <v>44634</v>
      </c>
      <c r="D29" s="89" t="s">
        <v>169</v>
      </c>
      <c r="E29" s="92"/>
      <c r="F29" s="92"/>
      <c r="G29" s="90"/>
      <c r="H29" s="91"/>
      <c r="I29" s="34">
        <v>44269</v>
      </c>
      <c r="J29" s="91"/>
      <c r="K29" s="34">
        <v>44269</v>
      </c>
    </row>
    <row r="30" spans="2:11" s="20" customFormat="1" x14ac:dyDescent="0.3">
      <c r="B30" s="88" t="s">
        <v>158</v>
      </c>
      <c r="C30" s="34">
        <v>44634</v>
      </c>
      <c r="D30" s="89" t="s">
        <v>169</v>
      </c>
      <c r="E30" s="92"/>
      <c r="F30" s="92"/>
      <c r="G30" s="90"/>
      <c r="H30" s="91"/>
      <c r="I30" s="34">
        <v>44269</v>
      </c>
      <c r="J30" s="91"/>
      <c r="K30" s="34">
        <v>44269</v>
      </c>
    </row>
    <row r="31" spans="2:11" s="20" customFormat="1" x14ac:dyDescent="0.3">
      <c r="B31" s="88" t="s">
        <v>159</v>
      </c>
      <c r="C31" s="34">
        <v>44634</v>
      </c>
      <c r="D31" s="89" t="s">
        <v>169</v>
      </c>
      <c r="E31" s="92"/>
      <c r="F31" s="92"/>
      <c r="G31" s="90"/>
      <c r="H31" s="91"/>
      <c r="I31" s="34">
        <v>44269</v>
      </c>
      <c r="J31" s="91"/>
      <c r="K31" s="34">
        <v>44269</v>
      </c>
    </row>
    <row r="32" spans="2:11" s="20" customFormat="1" x14ac:dyDescent="0.3">
      <c r="B32" s="88" t="s">
        <v>160</v>
      </c>
      <c r="C32" s="34">
        <v>44634</v>
      </c>
      <c r="D32" s="89" t="s">
        <v>169</v>
      </c>
      <c r="E32" s="92"/>
      <c r="F32" s="92"/>
      <c r="G32" s="90"/>
      <c r="H32" s="91"/>
      <c r="I32" s="34">
        <v>44269</v>
      </c>
      <c r="J32" s="91"/>
      <c r="K32" s="34">
        <v>44269</v>
      </c>
    </row>
    <row r="33" spans="1:11" x14ac:dyDescent="0.3">
      <c r="A33" s="20"/>
      <c r="B33" s="88" t="s">
        <v>161</v>
      </c>
      <c r="C33" s="34">
        <v>44634</v>
      </c>
      <c r="D33" s="89" t="s">
        <v>169</v>
      </c>
      <c r="E33" s="92"/>
      <c r="F33" s="92"/>
      <c r="G33" s="90"/>
      <c r="H33" s="91"/>
      <c r="I33" s="34">
        <v>44269</v>
      </c>
      <c r="J33" s="91"/>
      <c r="K33" s="34">
        <v>44269</v>
      </c>
    </row>
    <row r="34" spans="1:11" x14ac:dyDescent="0.3">
      <c r="A34" s="20"/>
      <c r="B34" s="88" t="s">
        <v>162</v>
      </c>
      <c r="C34" s="34">
        <v>44634</v>
      </c>
      <c r="D34" s="89" t="s">
        <v>169</v>
      </c>
      <c r="E34" s="92"/>
      <c r="F34" s="92"/>
      <c r="G34" s="90"/>
      <c r="H34" s="91"/>
      <c r="I34" s="34">
        <v>44269</v>
      </c>
      <c r="J34" s="91"/>
      <c r="K34" s="34">
        <v>44269</v>
      </c>
    </row>
    <row r="35" spans="1:11" x14ac:dyDescent="0.3">
      <c r="A35" s="20"/>
    </row>
    <row r="36" spans="1:11" x14ac:dyDescent="0.3">
      <c r="A36" s="20"/>
    </row>
    <row r="37" spans="1:11" x14ac:dyDescent="0.3">
      <c r="A37" s="20"/>
    </row>
    <row r="38" spans="1:11" x14ac:dyDescent="0.3">
      <c r="A38" s="20"/>
    </row>
    <row r="39" spans="1:11" x14ac:dyDescent="0.3">
      <c r="A39" s="20"/>
    </row>
    <row r="40" spans="1:11" x14ac:dyDescent="0.3">
      <c r="A40" s="20"/>
    </row>
    <row r="41" spans="1:11" x14ac:dyDescent="0.3">
      <c r="A41" s="20"/>
    </row>
    <row r="42" spans="1:11" x14ac:dyDescent="0.3">
      <c r="A42" s="20"/>
    </row>
    <row r="43" spans="1:11" x14ac:dyDescent="0.3">
      <c r="A43" s="20"/>
    </row>
    <row r="44" spans="1:11" x14ac:dyDescent="0.3">
      <c r="A44" s="20"/>
    </row>
    <row r="45" spans="1:11" x14ac:dyDescent="0.3">
      <c r="A45" s="20"/>
    </row>
    <row r="46" spans="1:11" x14ac:dyDescent="0.3">
      <c r="A46" s="20"/>
    </row>
    <row r="47" spans="1:11" x14ac:dyDescent="0.3">
      <c r="A47" s="20"/>
    </row>
    <row r="48" spans="1:1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</sheetData>
  <autoFilter ref="B14:J34" xr:uid="{521F88E3-271E-455E-895A-27F7CE882631}"/>
  <phoneticPr fontId="1" type="noConversion"/>
  <dataValidations count="11">
    <dataValidation allowBlank="1" showInputMessage="1" showErrorMessage="1" prompt="Provide any addtional details about the compliant or inquiry received._x000a_" sqref="H14" xr:uid="{FF00440E-370F-4D2D-80CE-1D792FB36AB2}"/>
    <dataValidation allowBlank="1" showInputMessage="1" showErrorMessage="1" prompt="Type in any note regarding the response. " sqref="J14" xr:uid="{F5CCA7BF-3EA6-4C0C-BF53-62E39C51BF0D}"/>
    <dataValidation allowBlank="1" showInputMessage="1" showErrorMessage="1" prompt="Type in initial response date." sqref="I14" xr:uid="{5FD7A6BA-606B-40F3-B96C-FAF6FEF914D8}"/>
    <dataValidation allowBlank="1" showInputMessage="1" showErrorMessage="1" prompt="Specify &quot;Compliant&quot; or &quot;Inquiry&quot; from the pulldown list." sqref="G14" xr:uid="{915CF6CF-800F-4EFC-A689-D7F0A25FDA9F}"/>
    <dataValidation allowBlank="1" showInputMessage="1" showErrorMessage="1" prompt="Date when the Complaint was received." sqref="C14" xr:uid="{13082529-9720-4715-99DC-57E3836A6638}"/>
    <dataValidation allowBlank="1" showInputMessage="1" showErrorMessage="1" prompt="Select complaint status from the pulldown list." sqref="D14" xr:uid="{62FADC0B-FAB1-47DF-BD10-5E150E2E11DB}"/>
    <dataValidation allowBlank="1" showInputMessage="1" showErrorMessage="1" prompt="Name of the person who submit inquiry or complaint. " sqref="E14" xr:uid="{977D90B6-B62C-4016-9E65-27A57B37AF44}"/>
    <dataValidation allowBlank="1" showInputMessage="1" showErrorMessage="1" prompt="Contact information of the Person who submit the complaint or inquiry." sqref="F14" xr:uid="{B59CF528-DBF6-45AD-894F-0F2928B17492}"/>
    <dataValidation allowBlank="1" showInputMessage="1" showErrorMessage="1" prompt="Provide final resolution date." sqref="J14" xr:uid="{300B492C-2792-4E2E-8C9E-80D221850FC4}"/>
    <dataValidation allowBlank="1" showErrorMessage="1" sqref="C13:K13" xr:uid="{FE30A91C-95B8-42DA-8FA1-C8DCC0D00705}"/>
    <dataValidation allowBlank="1" showInputMessage="1" showErrorMessage="1" prompt="Type in final resolution date." sqref="K14" xr:uid="{177C0EE1-09B8-4504-9568-08411EF299C4}"/>
  </dataValidations>
  <pageMargins left="0.7" right="0.7" top="0.75" bottom="0.75" header="0.3" footer="0.3"/>
  <pageSetup scale="54" orientation="landscape" r:id="rId1"/>
  <headerFooter>
    <oddFooter>&amp;L&amp;A&amp;C&amp;P of &amp;N&amp;R&amp;F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94CEC81F-D3E4-4B69-9516-C0506DE2205B}">
          <x14:formula1>
            <xm:f>List!$M$3:$M$20</xm:f>
          </x14:formula1>
          <xm:sqref>G16:G34</xm:sqref>
        </x14:dataValidation>
        <x14:dataValidation type="list" errorStyle="warning" allowBlank="1" showInputMessage="1" showErrorMessage="1" xr:uid="{271C599C-72AE-46B0-8A1A-FDA4C300FBAB}">
          <x14:formula1>
            <xm:f>List!$N$3:$N$4</xm:f>
          </x14:formula1>
          <xm:sqref>D15:D34</xm:sqref>
        </x14:dataValidation>
        <x14:dataValidation type="list" errorStyle="warning" allowBlank="1" showInputMessage="1" showErrorMessage="1" xr:uid="{12A0D561-BB60-40BF-B321-5990E4CA61E3}">
          <x14:formula1>
            <xm:f>List!$M$3:$M$4</xm:f>
          </x14:formula1>
          <xm:sqref>G15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9070-7EBD-45E8-87F1-ECB9CF432D41}">
  <sheetPr codeName="Sheet3">
    <pageSetUpPr fitToPage="1"/>
  </sheetPr>
  <dimension ref="A1:N23"/>
  <sheetViews>
    <sheetView zoomScaleNormal="100" workbookViewId="0">
      <selection activeCell="G33" sqref="G33"/>
    </sheetView>
  </sheetViews>
  <sheetFormatPr defaultColWidth="9.109375" defaultRowHeight="13.8" x14ac:dyDescent="0.3"/>
  <cols>
    <col min="1" max="14" width="19.5546875" style="64" customWidth="1"/>
    <col min="15" max="16384" width="9.109375" style="64"/>
  </cols>
  <sheetData>
    <row r="1" spans="1:14" x14ac:dyDescent="0.3">
      <c r="A1" s="62" t="s">
        <v>97</v>
      </c>
      <c r="B1" s="63" t="s">
        <v>96</v>
      </c>
      <c r="C1" s="63" t="s">
        <v>96</v>
      </c>
      <c r="D1" s="63" t="s">
        <v>96</v>
      </c>
      <c r="E1" s="63" t="s">
        <v>96</v>
      </c>
      <c r="F1" s="63" t="s">
        <v>96</v>
      </c>
      <c r="G1" s="63" t="s">
        <v>96</v>
      </c>
      <c r="H1" s="63" t="s">
        <v>96</v>
      </c>
      <c r="I1" s="63" t="s">
        <v>96</v>
      </c>
      <c r="J1" s="63" t="s">
        <v>86</v>
      </c>
      <c r="K1" s="63" t="s">
        <v>86</v>
      </c>
      <c r="L1" s="63" t="s">
        <v>95</v>
      </c>
      <c r="M1" s="63" t="s">
        <v>95</v>
      </c>
      <c r="N1" s="63" t="s">
        <v>95</v>
      </c>
    </row>
    <row r="2" spans="1:14" s="67" customFormat="1" ht="27.6" x14ac:dyDescent="0.3">
      <c r="A2" s="65" t="s">
        <v>98</v>
      </c>
      <c r="B2" s="66" t="s">
        <v>34</v>
      </c>
      <c r="C2" s="66" t="s">
        <v>2</v>
      </c>
      <c r="D2" s="66" t="s">
        <v>26</v>
      </c>
      <c r="E2" s="66" t="s">
        <v>1</v>
      </c>
      <c r="F2" s="66" t="s">
        <v>0</v>
      </c>
      <c r="G2" s="66" t="s">
        <v>35</v>
      </c>
      <c r="H2" s="66" t="s">
        <v>30</v>
      </c>
      <c r="I2" s="66" t="s">
        <v>29</v>
      </c>
      <c r="J2" s="66" t="s">
        <v>164</v>
      </c>
      <c r="K2" s="66" t="s">
        <v>166</v>
      </c>
      <c r="L2" s="66" t="s">
        <v>88</v>
      </c>
      <c r="M2" s="66" t="s">
        <v>173</v>
      </c>
      <c r="N2" s="66" t="s">
        <v>29</v>
      </c>
    </row>
    <row r="3" spans="1:14" x14ac:dyDescent="0.3">
      <c r="B3" s="70" t="s">
        <v>6</v>
      </c>
      <c r="C3" s="68" t="s">
        <v>40</v>
      </c>
      <c r="D3" s="68" t="s">
        <v>4</v>
      </c>
      <c r="E3" s="70">
        <v>1</v>
      </c>
      <c r="F3" s="71" t="s">
        <v>27</v>
      </c>
      <c r="G3" s="68" t="s">
        <v>67</v>
      </c>
      <c r="H3" s="68" t="s">
        <v>31</v>
      </c>
      <c r="I3" s="71" t="s">
        <v>36</v>
      </c>
      <c r="J3" s="68" t="s">
        <v>178</v>
      </c>
      <c r="K3" s="71" t="s">
        <v>101</v>
      </c>
      <c r="L3" s="68" t="s">
        <v>68</v>
      </c>
      <c r="M3" s="71" t="s">
        <v>174</v>
      </c>
      <c r="N3" s="71" t="s">
        <v>168</v>
      </c>
    </row>
    <row r="4" spans="1:14" x14ac:dyDescent="0.3">
      <c r="B4" s="70" t="s">
        <v>7</v>
      </c>
      <c r="C4" s="68" t="s">
        <v>42</v>
      </c>
      <c r="D4" s="68" t="s">
        <v>5</v>
      </c>
      <c r="E4" s="70">
        <v>90</v>
      </c>
      <c r="F4" s="71" t="s">
        <v>28</v>
      </c>
      <c r="G4" s="68" t="s">
        <v>68</v>
      </c>
      <c r="H4" s="68" t="s">
        <v>52</v>
      </c>
      <c r="I4" s="71" t="s">
        <v>37</v>
      </c>
      <c r="J4" s="68" t="s">
        <v>177</v>
      </c>
      <c r="K4" s="71" t="s">
        <v>167</v>
      </c>
      <c r="L4" s="68" t="s">
        <v>69</v>
      </c>
      <c r="M4" s="71" t="s">
        <v>95</v>
      </c>
      <c r="N4" s="71" t="s">
        <v>169</v>
      </c>
    </row>
    <row r="5" spans="1:14" x14ac:dyDescent="0.3">
      <c r="B5" s="70" t="s">
        <v>8</v>
      </c>
      <c r="C5" s="68" t="s">
        <v>41</v>
      </c>
      <c r="D5" s="68" t="s">
        <v>3</v>
      </c>
      <c r="E5" s="70">
        <v>180</v>
      </c>
      <c r="F5" s="68"/>
      <c r="G5" s="68" t="s">
        <v>69</v>
      </c>
      <c r="H5" s="68" t="s">
        <v>32</v>
      </c>
      <c r="I5" s="71" t="s">
        <v>38</v>
      </c>
      <c r="J5" s="68" t="s">
        <v>181</v>
      </c>
      <c r="K5" s="68"/>
      <c r="L5" s="68" t="s">
        <v>182</v>
      </c>
      <c r="M5" s="68"/>
      <c r="N5" s="68"/>
    </row>
    <row r="6" spans="1:14" x14ac:dyDescent="0.3">
      <c r="B6" s="70" t="s">
        <v>9</v>
      </c>
      <c r="C6" s="68" t="s">
        <v>51</v>
      </c>
      <c r="D6" s="68"/>
      <c r="E6" s="68"/>
      <c r="F6" s="68"/>
      <c r="G6" s="68" t="s">
        <v>194</v>
      </c>
      <c r="H6" s="68" t="s">
        <v>33</v>
      </c>
      <c r="I6" s="71" t="s">
        <v>39</v>
      </c>
      <c r="J6" s="64" t="s">
        <v>182</v>
      </c>
      <c r="L6" s="68"/>
      <c r="M6" s="68"/>
      <c r="N6" s="68"/>
    </row>
    <row r="7" spans="1:14" x14ac:dyDescent="0.3">
      <c r="B7" s="70" t="s">
        <v>10</v>
      </c>
      <c r="C7" s="68" t="s">
        <v>182</v>
      </c>
      <c r="D7" s="68"/>
      <c r="E7" s="68"/>
      <c r="F7" s="68"/>
      <c r="G7" s="68" t="s">
        <v>182</v>
      </c>
      <c r="H7" s="68" t="s">
        <v>60</v>
      </c>
      <c r="I7" s="71" t="s">
        <v>94</v>
      </c>
      <c r="J7" s="68"/>
      <c r="K7" s="68"/>
      <c r="L7" s="68"/>
      <c r="M7" s="68"/>
      <c r="N7" s="68"/>
    </row>
    <row r="8" spans="1:14" x14ac:dyDescent="0.3">
      <c r="B8" s="70" t="s">
        <v>11</v>
      </c>
      <c r="C8" s="68"/>
      <c r="D8" s="68"/>
      <c r="E8" s="68"/>
      <c r="F8" s="68"/>
      <c r="G8" s="68"/>
      <c r="H8" s="68" t="s">
        <v>183</v>
      </c>
      <c r="I8" s="68"/>
      <c r="J8" s="68"/>
      <c r="K8" s="68"/>
      <c r="L8" s="68"/>
      <c r="M8" s="68"/>
      <c r="N8" s="68"/>
    </row>
    <row r="9" spans="1:14" x14ac:dyDescent="0.3">
      <c r="B9" s="70" t="s">
        <v>12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3">
      <c r="B10" s="70" t="s">
        <v>13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x14ac:dyDescent="0.3">
      <c r="B11" s="70" t="s">
        <v>14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x14ac:dyDescent="0.3">
      <c r="B12" s="70" t="s">
        <v>15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x14ac:dyDescent="0.3">
      <c r="B13" s="70" t="s">
        <v>16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x14ac:dyDescent="0.3">
      <c r="B14" s="70" t="s">
        <v>17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4" x14ac:dyDescent="0.3">
      <c r="B15" s="70" t="s">
        <v>18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x14ac:dyDescent="0.3">
      <c r="B16" s="70" t="s">
        <v>19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 x14ac:dyDescent="0.3">
      <c r="B17" s="70" t="s">
        <v>20</v>
      </c>
      <c r="C17" s="68"/>
      <c r="D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 x14ac:dyDescent="0.3">
      <c r="B18" s="70" t="s">
        <v>21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 x14ac:dyDescent="0.3">
      <c r="B19" s="70" t="s">
        <v>22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 x14ac:dyDescent="0.3">
      <c r="B20" s="70" t="s">
        <v>23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 x14ac:dyDescent="0.3">
      <c r="B21" s="70" t="s">
        <v>24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 x14ac:dyDescent="0.3">
      <c r="B22" s="70" t="s">
        <v>25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 x14ac:dyDescent="0.3">
      <c r="B23" s="64" t="s">
        <v>182</v>
      </c>
    </row>
  </sheetData>
  <phoneticPr fontId="1" type="noConversion"/>
  <pageMargins left="0.7" right="0.7" top="0.75" bottom="0.75" header="0.3" footer="0.3"/>
  <pageSetup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 xmlns="70ae4b1f-a06c-48e5-83a4-c9336acf01e4" xsi:nil="true"/>
    <Archived_x003f_ xmlns="8f6e814d-cdf0-46b3-853e-bcf342843973" xsi:nil="true"/>
    <o3130b0a2f8148009984412a108bac47 xmlns="68e6417d-d62b-4fd8-b3f3-6b78c332f1d7">
      <Terms xmlns="http://schemas.microsoft.com/office/infopath/2007/PartnerControls"/>
    </o3130b0a2f8148009984412a108bac47>
    <Doc_x0020_Date xmlns="8f6e814d-cdf0-46b3-853e-bcf342843973" xsi:nil="true"/>
    <TaxCatchAll xmlns="f1e0c5bc-6209-4bdc-9aee-0a30000938e0">
      <Value>24</Value>
    </TaxCatchAll>
    <k3005c876bd8486b910720f94528ec9f xmlns="68e6417d-d62b-4fd8-b3f3-6b78c332f1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e321eb53-9baa-4544-973e-2becb374afab</TermId>
        </TermInfo>
      </Terms>
    </k3005c876bd8486b910720f94528ec9f>
    <_dlc_DocId xmlns="70ae4b1f-a06c-48e5-83a4-c9336acf01e4">PFDOM-1809573114-1564</_dlc_DocId>
    <_dlc_DocIdUrl xmlns="70ae4b1f-a06c-48e5-83a4-c9336acf01e4">
      <Url>https://portal.txspd.com/om/main/_layouts/15/DocIdRedir.aspx?ID=PFDOM-1809573114-1564</Url>
      <Description>PFDOM-1809573114-1564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4D229BF9E5034A8CE1D8539A19E90D" ma:contentTypeVersion="15" ma:contentTypeDescription="Create a new document." ma:contentTypeScope="" ma:versionID="9c0ed8098227fd8792cc627d53f1f957">
  <xsd:schema xmlns:xsd="http://www.w3.org/2001/XMLSchema" xmlns:xs="http://www.w3.org/2001/XMLSchema" xmlns:p="http://schemas.microsoft.com/office/2006/metadata/properties" xmlns:ns2="70ae4b1f-a06c-48e5-83a4-c9336acf01e4" xmlns:ns3="f1e0c5bc-6209-4bdc-9aee-0a30000938e0" xmlns:ns4="68e6417d-d62b-4fd8-b3f3-6b78c332f1d7" xmlns:ns5="8f6e814d-cdf0-46b3-853e-bcf342843973" targetNamespace="http://schemas.microsoft.com/office/2006/metadata/properties" ma:root="true" ma:fieldsID="a9db6704af9b3e7efc4e29be42ab9493" ns2:_="" ns3:_="" ns4:_="" ns5:_="">
    <xsd:import namespace="70ae4b1f-a06c-48e5-83a4-c9336acf01e4"/>
    <xsd:import namespace="f1e0c5bc-6209-4bdc-9aee-0a30000938e0"/>
    <xsd:import namespace="68e6417d-d62b-4fd8-b3f3-6b78c332f1d7"/>
    <xsd:import namespace="8f6e814d-cdf0-46b3-853e-bcf3428439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FY" minOccurs="0"/>
                <xsd:element ref="ns4:k3005c876bd8486b910720f94528ec9f" minOccurs="0"/>
                <xsd:element ref="ns4:o3130b0a2f8148009984412a108bac47" minOccurs="0"/>
                <xsd:element ref="ns5:Doc_x0020_Date" minOccurs="0"/>
                <xsd:element ref="ns5:Archiv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e4b1f-a06c-48e5-83a4-c9336acf01e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Y" ma:index="12" nillable="true" ma:displayName="FY" ma:format="Dropdown" ma:indexed="true" ma:internalName="FY">
      <xsd:simpleType>
        <xsd:restriction base="dms:Choice">
          <xsd:enumeration value="FY2009"/>
          <xsd:enumeration value="FY2010"/>
          <xsd:enumeration value="FY2011"/>
          <xsd:enumeration value="FY2012"/>
          <xsd:enumeration value="FY2013"/>
          <xsd:enumeration value="FY2014"/>
          <xsd:enumeration value="FY2015"/>
          <xsd:enumeration value="FY2016"/>
          <xsd:enumeration value="FY2017"/>
          <xsd:enumeration value="FY2018"/>
          <xsd:enumeration value="FY2019"/>
          <xsd:enumeration value="FY2020"/>
          <xsd:enumeration value="FY2021"/>
          <xsd:enumeration value="FY2022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0c5bc-6209-4bdc-9aee-0a30000938e0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23e4dd4a-b9c5-4c09-8409-5a1db992e57c}" ma:internalName="TaxCatchAll" ma:showField="CatchAllData" ma:web="70ae4b1f-a06c-48e5-83a4-c9336acf0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6417d-d62b-4fd8-b3f3-6b78c332f1d7" elementFormDefault="qualified">
    <xsd:import namespace="http://schemas.microsoft.com/office/2006/documentManagement/types"/>
    <xsd:import namespace="http://schemas.microsoft.com/office/infopath/2007/PartnerControls"/>
    <xsd:element name="k3005c876bd8486b910720f94528ec9f" ma:index="14" nillable="true" ma:taxonomy="true" ma:internalName="k3005c876bd8486b910720f94528ec9f" ma:taxonomyFieldName="OMWF" ma:displayName="OMWF" ma:indexed="true" ma:default="" ma:fieldId="{43005c87-6bd8-486b-9107-20f94528ec9f}" ma:sspId="8a259b6d-f97d-4ec9-aea5-e77801f6bc64" ma:termSetId="1232d146-538f-436b-b84f-649a70eadf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3130b0a2f8148009984412a108bac47" ma:index="16" nillable="true" ma:taxonomy="true" ma:internalName="o3130b0a2f8148009984412a108bac47" ma:taxonomyFieldName="Projectsglbl" ma:displayName="Project" ma:indexed="true" ma:default="" ma:fieldId="{83130b0a-2f81-4800-9984-412a108bac47}" ma:sspId="8a259b6d-f97d-4ec9-aea5-e77801f6bc64" ma:termSetId="d79f9215-c5ee-4a2a-8fdf-f9a647413af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e814d-cdf0-46b3-853e-bcf342843973" elementFormDefault="qualified">
    <xsd:import namespace="http://schemas.microsoft.com/office/2006/documentManagement/types"/>
    <xsd:import namespace="http://schemas.microsoft.com/office/infopath/2007/PartnerControls"/>
    <xsd:element name="Doc_x0020_Date" ma:index="17" nillable="true" ma:displayName="Doc Date" ma:format="DateOnly" ma:internalName="Doc_x0020_Date">
      <xsd:simpleType>
        <xsd:restriction base="dms:DateTime"/>
      </xsd:simpleType>
    </xsd:element>
    <xsd:element name="Archived_x003f_" ma:index="18" nillable="true" ma:displayName="Archived?" ma:format="Dropdown" ma:internalName="Archived_x003f_">
      <xsd:simpleType>
        <xsd:restriction base="dms:Choice">
          <xsd:enumeration value="Archive"/>
          <xsd:enumeration value="Ac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51470-1058-4F1D-AA87-DC4E1B4129F9}">
  <ds:schemaRefs>
    <ds:schemaRef ds:uri="8f6e814d-cdf0-46b3-853e-bcf34284397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1e0c5bc-6209-4bdc-9aee-0a30000938e0"/>
    <ds:schemaRef ds:uri="68e6417d-d62b-4fd8-b3f3-6b78c332f1d7"/>
    <ds:schemaRef ds:uri="http://schemas.microsoft.com/office/2006/metadata/properties"/>
    <ds:schemaRef ds:uri="70ae4b1f-a06c-48e5-83a4-c9336acf01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EEB305-5C70-410A-9A03-138DD8C0A3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208AE-930B-4B0E-8CA2-0AF1A0708E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1A983F-7992-4EF7-A1E5-5D1AC3E4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e4b1f-a06c-48e5-83a4-c9336acf01e4"/>
    <ds:schemaRef ds:uri="f1e0c5bc-6209-4bdc-9aee-0a30000938e0"/>
    <ds:schemaRef ds:uri="68e6417d-d62b-4fd8-b3f3-6b78c332f1d7"/>
    <ds:schemaRef ds:uri="8f6e814d-cdf0-46b3-853e-bcf342843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Instruction</vt:lpstr>
      <vt:lpstr>Defect</vt:lpstr>
      <vt:lpstr>Accident</vt:lpstr>
      <vt:lpstr>Complaint</vt:lpstr>
      <vt:lpstr>List</vt:lpstr>
      <vt:lpstr>Accident!Print_Area</vt:lpstr>
      <vt:lpstr>Complaint!Print_Area</vt:lpstr>
      <vt:lpstr>Defect!Print_Area</vt:lpstr>
      <vt:lpstr>Instruction!Print_Area</vt:lpstr>
      <vt:lpstr>Accident!Print_Titles</vt:lpstr>
      <vt:lpstr>Complaint!Print_Titles</vt:lpstr>
      <vt:lpstr>Defect!Print_Titles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MMS Template</dc:title>
  <dc:creator>Guang Li</dc:creator>
  <cp:lastModifiedBy>Brittney Benavides</cp:lastModifiedBy>
  <cp:lastPrinted>2022-05-04T14:51:57Z</cp:lastPrinted>
  <dcterms:created xsi:type="dcterms:W3CDTF">2022-04-14T13:17:28Z</dcterms:created>
  <dcterms:modified xsi:type="dcterms:W3CDTF">2022-06-24T17:43:12Z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RiskLevel">
    <vt:lpwstr/>
  </property>
  <property fmtid="{D5CDD505-2E9C-101B-9397-08002B2CF9AE}" pid="3" name="DocRiskLevelWizardText">
    <vt:lpwstr>Atkins Baseline</vt:lpwstr>
  </property>
  <property fmtid="{D5CDD505-2E9C-101B-9397-08002B2CF9AE}" pid="4" name="DocRiskLevelWizardMarker">
    <vt:lpwstr/>
  </property>
  <property fmtid="{D5CDD505-2E9C-101B-9397-08002B2CF9AE}" pid="5" name="ContentTypeId">
    <vt:lpwstr>0x010100D54D229BF9E5034A8CE1D8539A19E90D</vt:lpwstr>
  </property>
  <property fmtid="{D5CDD505-2E9C-101B-9397-08002B2CF9AE}" pid="6" name="_dlc_DocIdItemGuid">
    <vt:lpwstr>d89c8adc-dc81-4fcb-bd0d-891631521a7a</vt:lpwstr>
  </property>
  <property fmtid="{D5CDD505-2E9C-101B-9397-08002B2CF9AE}" pid="7" name="OMWF">
    <vt:lpwstr>24;#Other|e321eb53-9baa-4544-973e-2becb374afab</vt:lpwstr>
  </property>
  <property fmtid="{D5CDD505-2E9C-101B-9397-08002B2CF9AE}" pid="8" name="Projectsglbl">
    <vt:lpwstr/>
  </property>
</Properties>
</file>