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ti-my.sharepoint.com/personal/l-wu_tti_tamu_edu/Documents/Documents/"/>
    </mc:Choice>
  </mc:AlternateContent>
  <xr:revisionPtr revIDLastSave="55" documentId="8_{0D146CC8-BC95-4CE4-94E9-17DAE8FDB7FA}" xr6:coauthVersionLast="47" xr6:coauthVersionMax="47" xr10:uidLastSave="{BA2644FB-22E6-47E0-A8C5-2752BC8F21AB}"/>
  <bookViews>
    <workbookView xWindow="20064" yWindow="25812" windowWidth="23256" windowHeight="12576" activeTab="3" xr2:uid="{DF769E64-A1D2-43BD-9E58-81CEFE31012F}"/>
  </bookViews>
  <sheets>
    <sheet name="Directions and Sample" sheetId="4" r:id="rId1"/>
    <sheet name="Data Entry" sheetId="1" r:id="rId2"/>
    <sheet name="Merged Score" sheetId="3" r:id="rId3"/>
    <sheet name="Reporting" sheetId="7" r:id="rId4"/>
    <sheet name="Lookups" sheetId="8" state="hidden" r:id="rId5"/>
    <sheet name="Versioning" sheetId="5" state="hidden" r:id="rId6"/>
    <sheet name="Pulldown options" sheetId="2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ADT">[1]Construction!$U$8:$U$11</definedName>
    <definedName name="Config">[2]Construction!$H$11:$H$14</definedName>
    <definedName name="Fixed">[1]Construction!$W$61:$W$63</definedName>
    <definedName name="HCurveChange">[1]Helper!$H$2:$H$3</definedName>
    <definedName name="Lane">[1]Construction!$M$8:$M$14</definedName>
    <definedName name="Location">[1]Construction!$W$23:$W$57</definedName>
    <definedName name="MedConf_Header">[3]!MedConf2[#Headers]</definedName>
    <definedName name="ModView">[1]Helper!$C$12:$C$17</definedName>
    <definedName name="Passing_Lane_Type">[1]Helper!$D$2:$D$4</definedName>
    <definedName name="PassLNCMF">[1]Helper!$E$2:$E$4</definedName>
    <definedName name="PrType">[4]Construction!$AA$8:$AA$9</definedName>
    <definedName name="Responses">[1]Construction!$M$2:$M$3</definedName>
    <definedName name="Shld">[1]Construction!$N$8:$N$20</definedName>
    <definedName name="SkidNums">[1]Helper!$B$2:$B$4</definedName>
    <definedName name="SLimit">[1]Construction!$U$17:$U$29</definedName>
    <definedName name="Sslope">[1]Construction!$Y$8:$Y$19</definedName>
    <definedName name="Super">[1]Construction!$P$8:$P$9</definedName>
    <definedName name="VC">[5]Construction!$J$17:$J$18</definedName>
    <definedName name="VCurveChange">[1]Helper!$J$2:$J$3</definedName>
    <definedName name="View2">[1]Construction!$W$8:$W$12</definedName>
    <definedName name="YesNo">[5]Construction!$J$6:$J$7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7" l="1"/>
  <c r="C31" i="7" s="1"/>
  <c r="C29" i="7"/>
  <c r="B18" i="7"/>
  <c r="B17" i="7"/>
  <c r="B16" i="7"/>
  <c r="B15" i="7"/>
  <c r="B14" i="7"/>
  <c r="B13" i="7"/>
  <c r="B12" i="7"/>
  <c r="B11" i="7"/>
  <c r="B10" i="7"/>
  <c r="B9" i="7"/>
  <c r="M39" i="4" l="1"/>
  <c r="L39" i="4"/>
  <c r="K39" i="4"/>
  <c r="J39" i="4"/>
  <c r="I39" i="4"/>
  <c r="H39" i="4"/>
  <c r="G39" i="4"/>
  <c r="F39" i="4"/>
  <c r="E39" i="4"/>
  <c r="D39" i="4"/>
  <c r="M38" i="4"/>
  <c r="L38" i="4"/>
  <c r="K38" i="4"/>
  <c r="J38" i="4"/>
  <c r="I38" i="4"/>
  <c r="H38" i="4"/>
  <c r="G38" i="4"/>
  <c r="F38" i="4"/>
  <c r="E38" i="4"/>
  <c r="D38" i="4"/>
  <c r="M37" i="4"/>
  <c r="M34" i="4" s="1" a="1"/>
  <c r="M34" i="4" s="1"/>
  <c r="L37" i="4"/>
  <c r="L34" i="4" s="1" a="1"/>
  <c r="L34" i="4" s="1"/>
  <c r="K37" i="4"/>
  <c r="K34" i="4" s="1" a="1"/>
  <c r="K34" i="4" s="1"/>
  <c r="J37" i="4"/>
  <c r="J34" i="4" s="1" a="1"/>
  <c r="J34" i="4" s="1"/>
  <c r="I37" i="4"/>
  <c r="I34" i="4" s="1" a="1"/>
  <c r="I34" i="4" s="1"/>
  <c r="H37" i="4"/>
  <c r="G37" i="4"/>
  <c r="F37" i="4"/>
  <c r="E37" i="4"/>
  <c r="D37" i="4"/>
  <c r="F34" i="4"/>
  <c r="E34" i="4"/>
  <c r="E15" i="4"/>
  <c r="E14" i="4"/>
  <c r="G34" i="4" l="1"/>
  <c r="E16" i="4" s="1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C61" i="3"/>
  <c r="L61" i="3"/>
  <c r="K61" i="3"/>
  <c r="J61" i="3"/>
  <c r="I61" i="3"/>
  <c r="H61" i="3"/>
  <c r="G61" i="3"/>
  <c r="F61" i="3"/>
  <c r="E61" i="3"/>
  <c r="L60" i="3"/>
  <c r="K60" i="3"/>
  <c r="J60" i="3"/>
  <c r="I60" i="3"/>
  <c r="H60" i="3"/>
  <c r="G60" i="3"/>
  <c r="F60" i="3"/>
  <c r="E60" i="3"/>
  <c r="C60" i="3"/>
  <c r="L59" i="3"/>
  <c r="K59" i="3"/>
  <c r="J59" i="3"/>
  <c r="I59" i="3"/>
  <c r="H59" i="3"/>
  <c r="G59" i="3"/>
  <c r="F59" i="3"/>
  <c r="E59" i="3"/>
  <c r="C59" i="3"/>
  <c r="L58" i="3"/>
  <c r="K58" i="3"/>
  <c r="J58" i="3"/>
  <c r="I58" i="3"/>
  <c r="H58" i="3"/>
  <c r="G58" i="3"/>
  <c r="F58" i="3"/>
  <c r="E58" i="3"/>
  <c r="C58" i="3"/>
  <c r="L57" i="3"/>
  <c r="K57" i="3"/>
  <c r="J57" i="3"/>
  <c r="I57" i="3"/>
  <c r="H57" i="3"/>
  <c r="G57" i="3"/>
  <c r="F57" i="3"/>
  <c r="E57" i="3"/>
  <c r="C57" i="3"/>
  <c r="L56" i="3"/>
  <c r="K56" i="3"/>
  <c r="J56" i="3"/>
  <c r="I56" i="3"/>
  <c r="H56" i="3"/>
  <c r="G56" i="3"/>
  <c r="F56" i="3"/>
  <c r="E56" i="3"/>
  <c r="C56" i="3"/>
  <c r="L55" i="3"/>
  <c r="K55" i="3"/>
  <c r="J55" i="3"/>
  <c r="I55" i="3"/>
  <c r="H55" i="3"/>
  <c r="G55" i="3"/>
  <c r="F55" i="3"/>
  <c r="E55" i="3"/>
  <c r="C55" i="3"/>
  <c r="L54" i="3"/>
  <c r="K54" i="3"/>
  <c r="J54" i="3"/>
  <c r="I54" i="3"/>
  <c r="H54" i="3"/>
  <c r="G54" i="3"/>
  <c r="F54" i="3"/>
  <c r="E54" i="3"/>
  <c r="C54" i="3"/>
  <c r="L53" i="3"/>
  <c r="K53" i="3"/>
  <c r="J53" i="3"/>
  <c r="I53" i="3"/>
  <c r="H53" i="3"/>
  <c r="G53" i="3"/>
  <c r="F53" i="3"/>
  <c r="E53" i="3"/>
  <c r="C53" i="3"/>
  <c r="L52" i="3"/>
  <c r="K52" i="3"/>
  <c r="J52" i="3"/>
  <c r="I52" i="3"/>
  <c r="H52" i="3"/>
  <c r="G52" i="3"/>
  <c r="F52" i="3"/>
  <c r="E52" i="3"/>
  <c r="C52" i="3"/>
  <c r="L51" i="3"/>
  <c r="K51" i="3"/>
  <c r="J51" i="3"/>
  <c r="I51" i="3"/>
  <c r="H51" i="3"/>
  <c r="G51" i="3"/>
  <c r="F51" i="3"/>
  <c r="E51" i="3"/>
  <c r="C51" i="3"/>
  <c r="L50" i="3"/>
  <c r="K50" i="3"/>
  <c r="J50" i="3"/>
  <c r="I50" i="3"/>
  <c r="H50" i="3"/>
  <c r="G50" i="3"/>
  <c r="F50" i="3"/>
  <c r="E50" i="3"/>
  <c r="C50" i="3"/>
  <c r="L49" i="3"/>
  <c r="K49" i="3"/>
  <c r="J49" i="3"/>
  <c r="I49" i="3"/>
  <c r="H49" i="3"/>
  <c r="G49" i="3"/>
  <c r="F49" i="3"/>
  <c r="E49" i="3"/>
  <c r="C49" i="3"/>
  <c r="L48" i="3"/>
  <c r="K48" i="3"/>
  <c r="J48" i="3"/>
  <c r="I48" i="3"/>
  <c r="H48" i="3"/>
  <c r="G48" i="3"/>
  <c r="F48" i="3"/>
  <c r="E48" i="3"/>
  <c r="C48" i="3"/>
  <c r="L47" i="3"/>
  <c r="K47" i="3"/>
  <c r="J47" i="3"/>
  <c r="I47" i="3"/>
  <c r="H47" i="3"/>
  <c r="G47" i="3"/>
  <c r="F47" i="3"/>
  <c r="E47" i="3"/>
  <c r="C47" i="3"/>
  <c r="L46" i="3"/>
  <c r="K46" i="3"/>
  <c r="J46" i="3"/>
  <c r="I46" i="3"/>
  <c r="H46" i="3"/>
  <c r="G46" i="3"/>
  <c r="F46" i="3"/>
  <c r="E46" i="3"/>
  <c r="C46" i="3"/>
  <c r="L45" i="3"/>
  <c r="K45" i="3"/>
  <c r="J45" i="3"/>
  <c r="I45" i="3"/>
  <c r="H45" i="3"/>
  <c r="G45" i="3"/>
  <c r="F45" i="3"/>
  <c r="E45" i="3"/>
  <c r="C45" i="3"/>
  <c r="L44" i="3"/>
  <c r="K44" i="3"/>
  <c r="J44" i="3"/>
  <c r="I44" i="3"/>
  <c r="H44" i="3"/>
  <c r="G44" i="3"/>
  <c r="F44" i="3"/>
  <c r="E44" i="3"/>
  <c r="C44" i="3"/>
  <c r="L43" i="3"/>
  <c r="K43" i="3"/>
  <c r="J43" i="3"/>
  <c r="I43" i="3"/>
  <c r="H43" i="3"/>
  <c r="G43" i="3"/>
  <c r="F43" i="3"/>
  <c r="E43" i="3"/>
  <c r="C43" i="3"/>
  <c r="L42" i="3"/>
  <c r="K42" i="3"/>
  <c r="J42" i="3"/>
  <c r="I42" i="3"/>
  <c r="H42" i="3"/>
  <c r="G42" i="3"/>
  <c r="F42" i="3"/>
  <c r="E42" i="3"/>
  <c r="C42" i="3"/>
  <c r="L41" i="3"/>
  <c r="K41" i="3"/>
  <c r="J41" i="3"/>
  <c r="I41" i="3"/>
  <c r="H41" i="3"/>
  <c r="G41" i="3"/>
  <c r="F41" i="3"/>
  <c r="E41" i="3"/>
  <c r="C41" i="3"/>
  <c r="L40" i="3"/>
  <c r="K40" i="3"/>
  <c r="J40" i="3"/>
  <c r="I40" i="3"/>
  <c r="H40" i="3"/>
  <c r="G40" i="3"/>
  <c r="F40" i="3"/>
  <c r="E40" i="3"/>
  <c r="C40" i="3"/>
  <c r="L39" i="3"/>
  <c r="K39" i="3"/>
  <c r="J39" i="3"/>
  <c r="I39" i="3"/>
  <c r="H39" i="3"/>
  <c r="G39" i="3"/>
  <c r="F39" i="3"/>
  <c r="E39" i="3"/>
  <c r="C39" i="3"/>
  <c r="L38" i="3"/>
  <c r="K38" i="3"/>
  <c r="J38" i="3"/>
  <c r="I38" i="3"/>
  <c r="H38" i="3"/>
  <c r="G38" i="3"/>
  <c r="F38" i="3"/>
  <c r="E38" i="3"/>
  <c r="C38" i="3"/>
  <c r="L37" i="3"/>
  <c r="K37" i="3"/>
  <c r="J37" i="3"/>
  <c r="I37" i="3"/>
  <c r="H37" i="3"/>
  <c r="G37" i="3"/>
  <c r="F37" i="3"/>
  <c r="E37" i="3"/>
  <c r="C37" i="3"/>
  <c r="L36" i="3"/>
  <c r="K36" i="3"/>
  <c r="J36" i="3"/>
  <c r="I36" i="3"/>
  <c r="H36" i="3"/>
  <c r="G36" i="3"/>
  <c r="F36" i="3"/>
  <c r="E36" i="3"/>
  <c r="C36" i="3"/>
  <c r="L35" i="3"/>
  <c r="K35" i="3"/>
  <c r="J35" i="3"/>
  <c r="I35" i="3"/>
  <c r="H35" i="3"/>
  <c r="G35" i="3"/>
  <c r="F35" i="3"/>
  <c r="E35" i="3"/>
  <c r="C35" i="3"/>
  <c r="L34" i="3"/>
  <c r="K34" i="3"/>
  <c r="J34" i="3"/>
  <c r="I34" i="3"/>
  <c r="H34" i="3"/>
  <c r="G34" i="3"/>
  <c r="F34" i="3"/>
  <c r="E34" i="3"/>
  <c r="C34" i="3"/>
  <c r="L33" i="3"/>
  <c r="K33" i="3"/>
  <c r="J33" i="3"/>
  <c r="I33" i="3"/>
  <c r="H33" i="3"/>
  <c r="G33" i="3"/>
  <c r="F33" i="3"/>
  <c r="E33" i="3"/>
  <c r="C33" i="3"/>
  <c r="L32" i="3"/>
  <c r="K32" i="3"/>
  <c r="J32" i="3"/>
  <c r="I32" i="3"/>
  <c r="H32" i="3"/>
  <c r="G32" i="3"/>
  <c r="F32" i="3"/>
  <c r="E32" i="3"/>
  <c r="C32" i="3"/>
  <c r="L31" i="3"/>
  <c r="K31" i="3"/>
  <c r="J31" i="3"/>
  <c r="I31" i="3"/>
  <c r="H31" i="3"/>
  <c r="G31" i="3"/>
  <c r="F31" i="3"/>
  <c r="E31" i="3"/>
  <c r="C31" i="3"/>
  <c r="L30" i="3"/>
  <c r="K30" i="3"/>
  <c r="J30" i="3"/>
  <c r="I30" i="3"/>
  <c r="H30" i="3"/>
  <c r="G30" i="3"/>
  <c r="F30" i="3"/>
  <c r="E30" i="3"/>
  <c r="C30" i="3"/>
  <c r="L29" i="3"/>
  <c r="K29" i="3"/>
  <c r="J29" i="3"/>
  <c r="I29" i="3"/>
  <c r="H29" i="3"/>
  <c r="G29" i="3"/>
  <c r="F29" i="3"/>
  <c r="E29" i="3"/>
  <c r="C29" i="3"/>
  <c r="L28" i="3"/>
  <c r="K28" i="3"/>
  <c r="J28" i="3"/>
  <c r="I28" i="3"/>
  <c r="H28" i="3"/>
  <c r="G28" i="3"/>
  <c r="F28" i="3"/>
  <c r="E28" i="3"/>
  <c r="C28" i="3"/>
  <c r="L27" i="3"/>
  <c r="K27" i="3"/>
  <c r="J27" i="3"/>
  <c r="I27" i="3"/>
  <c r="H27" i="3"/>
  <c r="G27" i="3"/>
  <c r="F27" i="3"/>
  <c r="E27" i="3"/>
  <c r="C27" i="3"/>
  <c r="L26" i="3"/>
  <c r="K26" i="3"/>
  <c r="J26" i="3"/>
  <c r="I26" i="3"/>
  <c r="H26" i="3"/>
  <c r="G26" i="3"/>
  <c r="F26" i="3"/>
  <c r="E26" i="3"/>
  <c r="C26" i="3"/>
  <c r="L25" i="3"/>
  <c r="K25" i="3"/>
  <c r="J25" i="3"/>
  <c r="I25" i="3"/>
  <c r="H25" i="3"/>
  <c r="G25" i="3"/>
  <c r="F25" i="3"/>
  <c r="E25" i="3"/>
  <c r="C25" i="3"/>
  <c r="L24" i="3"/>
  <c r="K24" i="3"/>
  <c r="J24" i="3"/>
  <c r="I24" i="3"/>
  <c r="H24" i="3"/>
  <c r="G24" i="3"/>
  <c r="F24" i="3"/>
  <c r="E24" i="3"/>
  <c r="C24" i="3"/>
  <c r="L23" i="3"/>
  <c r="K23" i="3"/>
  <c r="J23" i="3"/>
  <c r="I23" i="3"/>
  <c r="H23" i="3"/>
  <c r="G23" i="3"/>
  <c r="F23" i="3"/>
  <c r="E23" i="3"/>
  <c r="C23" i="3"/>
  <c r="L22" i="3"/>
  <c r="K22" i="3"/>
  <c r="J22" i="3"/>
  <c r="I22" i="3"/>
  <c r="H22" i="3"/>
  <c r="G22" i="3"/>
  <c r="F22" i="3"/>
  <c r="E22" i="3"/>
  <c r="C22" i="3"/>
  <c r="L21" i="3"/>
  <c r="K21" i="3"/>
  <c r="J21" i="3"/>
  <c r="I21" i="3"/>
  <c r="H21" i="3"/>
  <c r="G21" i="3"/>
  <c r="F21" i="3"/>
  <c r="E21" i="3"/>
  <c r="C21" i="3"/>
  <c r="L20" i="3"/>
  <c r="K20" i="3"/>
  <c r="J20" i="3"/>
  <c r="I20" i="3"/>
  <c r="H20" i="3"/>
  <c r="G20" i="3"/>
  <c r="F20" i="3"/>
  <c r="E20" i="3"/>
  <c r="C20" i="3"/>
  <c r="L19" i="3"/>
  <c r="K19" i="3"/>
  <c r="J19" i="3"/>
  <c r="I19" i="3"/>
  <c r="H19" i="3"/>
  <c r="G19" i="3"/>
  <c r="F19" i="3"/>
  <c r="E19" i="3"/>
  <c r="C19" i="3"/>
  <c r="L18" i="3"/>
  <c r="K18" i="3"/>
  <c r="J18" i="3"/>
  <c r="I18" i="3"/>
  <c r="H18" i="3"/>
  <c r="G18" i="3"/>
  <c r="F18" i="3"/>
  <c r="E18" i="3"/>
  <c r="C18" i="3"/>
  <c r="L17" i="3"/>
  <c r="K17" i="3"/>
  <c r="J17" i="3"/>
  <c r="I17" i="3"/>
  <c r="H17" i="3"/>
  <c r="G17" i="3"/>
  <c r="F17" i="3"/>
  <c r="E17" i="3"/>
  <c r="C17" i="3"/>
  <c r="L16" i="3"/>
  <c r="K16" i="3"/>
  <c r="J16" i="3"/>
  <c r="I16" i="3"/>
  <c r="H16" i="3"/>
  <c r="G16" i="3"/>
  <c r="F16" i="3"/>
  <c r="E16" i="3"/>
  <c r="C16" i="3"/>
  <c r="L15" i="3"/>
  <c r="K15" i="3"/>
  <c r="J15" i="3"/>
  <c r="I15" i="3"/>
  <c r="H15" i="3"/>
  <c r="G15" i="3"/>
  <c r="F15" i="3"/>
  <c r="E15" i="3"/>
  <c r="C15" i="3"/>
  <c r="H110" i="1"/>
  <c r="I110" i="1"/>
  <c r="J110" i="1"/>
  <c r="K110" i="1"/>
  <c r="L110" i="1"/>
  <c r="M110" i="1"/>
  <c r="H111" i="1"/>
  <c r="I111" i="1"/>
  <c r="J111" i="1"/>
  <c r="K111" i="1"/>
  <c r="L111" i="1"/>
  <c r="M111" i="1"/>
  <c r="H112" i="1"/>
  <c r="I112" i="1"/>
  <c r="J112" i="1"/>
  <c r="K112" i="1"/>
  <c r="L112" i="1"/>
  <c r="M112" i="1"/>
  <c r="H113" i="1"/>
  <c r="I113" i="1"/>
  <c r="J113" i="1"/>
  <c r="K113" i="1"/>
  <c r="L113" i="1"/>
  <c r="M113" i="1"/>
  <c r="H114" i="1"/>
  <c r="I114" i="1"/>
  <c r="J114" i="1"/>
  <c r="K114" i="1"/>
  <c r="L114" i="1"/>
  <c r="M114" i="1"/>
  <c r="H115" i="1"/>
  <c r="I115" i="1"/>
  <c r="J115" i="1"/>
  <c r="K115" i="1"/>
  <c r="L115" i="1"/>
  <c r="M115" i="1"/>
  <c r="H116" i="1"/>
  <c r="I116" i="1"/>
  <c r="J116" i="1"/>
  <c r="K116" i="1"/>
  <c r="L116" i="1"/>
  <c r="M116" i="1"/>
  <c r="H117" i="1"/>
  <c r="I117" i="1"/>
  <c r="J117" i="1"/>
  <c r="K117" i="1"/>
  <c r="L117" i="1"/>
  <c r="M117" i="1"/>
  <c r="H118" i="1"/>
  <c r="I118" i="1"/>
  <c r="J118" i="1"/>
  <c r="K118" i="1"/>
  <c r="L118" i="1"/>
  <c r="M118" i="1"/>
  <c r="H119" i="1"/>
  <c r="I119" i="1"/>
  <c r="J119" i="1"/>
  <c r="K119" i="1"/>
  <c r="L119" i="1"/>
  <c r="M119" i="1"/>
  <c r="H120" i="1"/>
  <c r="I120" i="1"/>
  <c r="J120" i="1"/>
  <c r="K120" i="1"/>
  <c r="L120" i="1"/>
  <c r="M120" i="1"/>
  <c r="H121" i="1"/>
  <c r="I121" i="1"/>
  <c r="J121" i="1"/>
  <c r="K121" i="1"/>
  <c r="L121" i="1"/>
  <c r="M121" i="1"/>
  <c r="H122" i="1"/>
  <c r="I122" i="1"/>
  <c r="J122" i="1"/>
  <c r="K122" i="1"/>
  <c r="L122" i="1"/>
  <c r="M122" i="1"/>
  <c r="H123" i="1"/>
  <c r="I123" i="1"/>
  <c r="J123" i="1"/>
  <c r="K123" i="1"/>
  <c r="L123" i="1"/>
  <c r="M123" i="1"/>
  <c r="H124" i="1"/>
  <c r="I124" i="1"/>
  <c r="J124" i="1"/>
  <c r="K124" i="1"/>
  <c r="L124" i="1"/>
  <c r="M124" i="1"/>
  <c r="H125" i="1"/>
  <c r="I125" i="1"/>
  <c r="J125" i="1"/>
  <c r="K125" i="1"/>
  <c r="L125" i="1"/>
  <c r="M125" i="1"/>
  <c r="H126" i="1"/>
  <c r="I126" i="1"/>
  <c r="J126" i="1"/>
  <c r="K126" i="1"/>
  <c r="L126" i="1"/>
  <c r="M126" i="1"/>
  <c r="H127" i="1"/>
  <c r="I127" i="1"/>
  <c r="J127" i="1"/>
  <c r="K127" i="1"/>
  <c r="L127" i="1"/>
  <c r="M127" i="1"/>
  <c r="H128" i="1"/>
  <c r="I128" i="1"/>
  <c r="J128" i="1"/>
  <c r="K128" i="1"/>
  <c r="L128" i="1"/>
  <c r="M128" i="1"/>
  <c r="H129" i="1"/>
  <c r="I129" i="1"/>
  <c r="J129" i="1"/>
  <c r="K129" i="1"/>
  <c r="L129" i="1"/>
  <c r="M129" i="1"/>
  <c r="H130" i="1"/>
  <c r="I130" i="1"/>
  <c r="J130" i="1"/>
  <c r="K130" i="1"/>
  <c r="L130" i="1"/>
  <c r="M130" i="1"/>
  <c r="H131" i="1"/>
  <c r="I131" i="1"/>
  <c r="J131" i="1"/>
  <c r="K131" i="1"/>
  <c r="L131" i="1"/>
  <c r="M131" i="1"/>
  <c r="H132" i="1"/>
  <c r="I132" i="1"/>
  <c r="J132" i="1"/>
  <c r="K132" i="1"/>
  <c r="L132" i="1"/>
  <c r="M132" i="1"/>
  <c r="H133" i="1"/>
  <c r="I133" i="1"/>
  <c r="J133" i="1"/>
  <c r="K133" i="1"/>
  <c r="L133" i="1"/>
  <c r="M133" i="1"/>
  <c r="H134" i="1"/>
  <c r="I134" i="1"/>
  <c r="J134" i="1"/>
  <c r="K134" i="1"/>
  <c r="L134" i="1"/>
  <c r="M134" i="1"/>
  <c r="H135" i="1"/>
  <c r="I135" i="1"/>
  <c r="J135" i="1"/>
  <c r="K135" i="1"/>
  <c r="L135" i="1"/>
  <c r="M135" i="1"/>
  <c r="H136" i="1"/>
  <c r="I136" i="1"/>
  <c r="J136" i="1"/>
  <c r="K136" i="1"/>
  <c r="L136" i="1"/>
  <c r="M136" i="1"/>
  <c r="H137" i="1"/>
  <c r="I137" i="1"/>
  <c r="J137" i="1"/>
  <c r="K137" i="1"/>
  <c r="L137" i="1"/>
  <c r="M137" i="1"/>
  <c r="H138" i="1"/>
  <c r="I138" i="1"/>
  <c r="J138" i="1"/>
  <c r="K138" i="1"/>
  <c r="L138" i="1"/>
  <c r="M138" i="1"/>
  <c r="H139" i="1"/>
  <c r="I139" i="1"/>
  <c r="J139" i="1"/>
  <c r="K139" i="1"/>
  <c r="L139" i="1"/>
  <c r="M139" i="1"/>
  <c r="H140" i="1"/>
  <c r="I140" i="1"/>
  <c r="J140" i="1"/>
  <c r="K140" i="1"/>
  <c r="L140" i="1"/>
  <c r="M140" i="1"/>
  <c r="H141" i="1"/>
  <c r="I141" i="1"/>
  <c r="J141" i="1"/>
  <c r="K141" i="1"/>
  <c r="L141" i="1"/>
  <c r="M141" i="1"/>
  <c r="H142" i="1"/>
  <c r="I142" i="1"/>
  <c r="J142" i="1"/>
  <c r="K142" i="1"/>
  <c r="L142" i="1"/>
  <c r="M142" i="1"/>
  <c r="H143" i="1"/>
  <c r="I143" i="1"/>
  <c r="J143" i="1"/>
  <c r="K143" i="1"/>
  <c r="L143" i="1"/>
  <c r="M143" i="1"/>
  <c r="H144" i="1"/>
  <c r="I144" i="1"/>
  <c r="J144" i="1"/>
  <c r="K144" i="1"/>
  <c r="L144" i="1"/>
  <c r="M144" i="1"/>
  <c r="H98" i="1"/>
  <c r="I98" i="1"/>
  <c r="J98" i="1"/>
  <c r="K98" i="1"/>
  <c r="L98" i="1"/>
  <c r="M98" i="1"/>
  <c r="H99" i="1"/>
  <c r="I99" i="1"/>
  <c r="J99" i="1"/>
  <c r="K99" i="1"/>
  <c r="L99" i="1"/>
  <c r="M99" i="1"/>
  <c r="H100" i="1"/>
  <c r="I100" i="1"/>
  <c r="J100" i="1"/>
  <c r="K100" i="1"/>
  <c r="L100" i="1"/>
  <c r="M100" i="1"/>
  <c r="H101" i="1"/>
  <c r="I101" i="1"/>
  <c r="J101" i="1"/>
  <c r="K101" i="1"/>
  <c r="L101" i="1"/>
  <c r="M101" i="1"/>
  <c r="H102" i="1"/>
  <c r="I102" i="1"/>
  <c r="J102" i="1"/>
  <c r="K102" i="1"/>
  <c r="L102" i="1"/>
  <c r="M102" i="1"/>
  <c r="H103" i="1"/>
  <c r="I103" i="1"/>
  <c r="J103" i="1"/>
  <c r="K103" i="1"/>
  <c r="L103" i="1"/>
  <c r="M103" i="1"/>
  <c r="H104" i="1"/>
  <c r="I104" i="1"/>
  <c r="J104" i="1"/>
  <c r="K104" i="1"/>
  <c r="L104" i="1"/>
  <c r="M104" i="1"/>
  <c r="H105" i="1"/>
  <c r="I105" i="1"/>
  <c r="J105" i="1"/>
  <c r="K105" i="1"/>
  <c r="L105" i="1"/>
  <c r="M105" i="1"/>
  <c r="H106" i="1"/>
  <c r="I106" i="1"/>
  <c r="J106" i="1"/>
  <c r="K106" i="1"/>
  <c r="L106" i="1"/>
  <c r="M106" i="1"/>
  <c r="H107" i="1"/>
  <c r="I107" i="1"/>
  <c r="J107" i="1"/>
  <c r="K107" i="1"/>
  <c r="L107" i="1"/>
  <c r="M107" i="1"/>
  <c r="H108" i="1"/>
  <c r="I108" i="1"/>
  <c r="J108" i="1"/>
  <c r="K108" i="1"/>
  <c r="L108" i="1"/>
  <c r="M108" i="1"/>
  <c r="H109" i="1"/>
  <c r="I109" i="1"/>
  <c r="J109" i="1"/>
  <c r="K109" i="1"/>
  <c r="L109" i="1"/>
  <c r="M109" i="1"/>
  <c r="C12" i="3" l="1"/>
  <c r="C13" i="3"/>
  <c r="C14" i="3"/>
  <c r="G13" i="3" l="1"/>
  <c r="H96" i="1"/>
  <c r="D14" i="3"/>
  <c r="E14" i="3"/>
  <c r="F14" i="3"/>
  <c r="D13" i="3"/>
  <c r="E13" i="3"/>
  <c r="F13" i="3"/>
  <c r="D12" i="3"/>
  <c r="E34" i="1"/>
  <c r="F34" i="1"/>
  <c r="G34" i="1"/>
  <c r="C118" i="1"/>
  <c r="G12" i="3" l="1"/>
  <c r="H95" i="1"/>
  <c r="F12" i="3"/>
  <c r="G14" i="3"/>
  <c r="H97" i="1"/>
  <c r="E12" i="3"/>
  <c r="L14" i="3" l="1"/>
  <c r="M97" i="1"/>
  <c r="H13" i="3"/>
  <c r="I96" i="1"/>
  <c r="K14" i="3"/>
  <c r="L97" i="1"/>
  <c r="I14" i="3"/>
  <c r="J97" i="1"/>
  <c r="H14" i="3"/>
  <c r="I97" i="1"/>
  <c r="K13" i="3"/>
  <c r="L96" i="1"/>
  <c r="L13" i="3"/>
  <c r="M96" i="1"/>
  <c r="I13" i="3"/>
  <c r="J96" i="1"/>
  <c r="E15" i="1"/>
  <c r="E14" i="1"/>
  <c r="J14" i="3" l="1"/>
  <c r="K97" i="1"/>
  <c r="J13" i="3"/>
  <c r="K96" i="1"/>
  <c r="F9" i="3"/>
  <c r="E9" i="3"/>
  <c r="E16" i="1" l="1"/>
  <c r="G9" i="3"/>
  <c r="L95" i="1"/>
  <c r="L34" i="1" s="1" a="1"/>
  <c r="L34" i="1" s="1"/>
  <c r="K95" i="1"/>
  <c r="K34" i="1" s="1" a="1"/>
  <c r="K34" i="1" s="1"/>
  <c r="J95" i="1"/>
  <c r="J34" i="1" s="1" a="1"/>
  <c r="J34" i="1" s="1"/>
  <c r="I95" i="1"/>
  <c r="I34" i="1" s="1" a="1"/>
  <c r="I34" i="1" s="1"/>
  <c r="M95" i="1"/>
  <c r="M34" i="1" s="1" a="1"/>
  <c r="M34" i="1" s="1"/>
  <c r="J12" i="3" l="1"/>
  <c r="H12" i="3"/>
  <c r="L12" i="3"/>
  <c r="I12" i="3"/>
  <c r="K12" i="3"/>
  <c r="L9" i="3"/>
  <c r="K9" i="3"/>
  <c r="I9" i="3"/>
  <c r="J9" i="3"/>
  <c r="H9" i="3"/>
</calcChain>
</file>

<file path=xl/sharedStrings.xml><?xml version="1.0" encoding="utf-8"?>
<sst xmlns="http://schemas.openxmlformats.org/spreadsheetml/2006/main" count="162" uniqueCount="87">
  <si>
    <t>Rural Two-Lane Road Segment -- Safety Score Input</t>
  </si>
  <si>
    <t>INPUT INSTRUCTIONS</t>
  </si>
  <si>
    <t>General Information</t>
  </si>
  <si>
    <t>Analyst:</t>
  </si>
  <si>
    <t>Agency / Company / District:</t>
  </si>
  <si>
    <t>TxDOT</t>
  </si>
  <si>
    <t>Date:</t>
  </si>
  <si>
    <t>Segment Limits (Limit up to 15 miles in length):</t>
  </si>
  <si>
    <t>Road Name:</t>
  </si>
  <si>
    <t>FM 362</t>
  </si>
  <si>
    <t>Category (4R, 3R) -- Future Enhancement</t>
  </si>
  <si>
    <t>3R</t>
  </si>
  <si>
    <t>Segment Beginning Mile Point (BMP):</t>
  </si>
  <si>
    <t>Segment Ending Mile Point (EMP):</t>
  </si>
  <si>
    <t>Calculated Total Segment Length (miles):</t>
  </si>
  <si>
    <t>Type</t>
  </si>
  <si>
    <t>Boundary Conditions</t>
  </si>
  <si>
    <t>Segment Safety Score</t>
  </si>
  <si>
    <t>BMP</t>
  </si>
  <si>
    <t>EMP</t>
  </si>
  <si>
    <t>Length</t>
  </si>
  <si>
    <t>Existing</t>
  </si>
  <si>
    <t>Standard</t>
  </si>
  <si>
    <t>Design 1</t>
  </si>
  <si>
    <t>Design 2</t>
  </si>
  <si>
    <t>Optimal</t>
  </si>
  <si>
    <t>Weighted Total Score:</t>
  </si>
  <si>
    <t>Original File</t>
  </si>
  <si>
    <t>Lines</t>
  </si>
  <si>
    <t>Project Type:</t>
  </si>
  <si>
    <t>Enhancement</t>
  </si>
  <si>
    <t>Maintenance</t>
  </si>
  <si>
    <t>Seal coat</t>
  </si>
  <si>
    <t>Texas Man</t>
  </si>
  <si>
    <t>Sub-Project Number</t>
  </si>
  <si>
    <t>Safety Score</t>
  </si>
  <si>
    <t>Sub-Projects</t>
  </si>
  <si>
    <t>Total Project:</t>
  </si>
  <si>
    <r>
      <t xml:space="preserve">                        Starting on column C, PASTE </t>
    </r>
    <r>
      <rPr>
        <b/>
        <sz val="24"/>
        <color theme="1"/>
        <rFont val="Calibri"/>
        <family val="2"/>
        <scheme val="minor"/>
      </rPr>
      <t xml:space="preserve">a  LINK copied from the different spreadsheets </t>
    </r>
    <r>
      <rPr>
        <sz val="24"/>
        <color theme="1"/>
        <rFont val="Calibri"/>
        <family val="2"/>
        <scheme val="minor"/>
      </rPr>
      <t>to each yellow row</t>
    </r>
  </si>
  <si>
    <t xml:space="preserve"> Step 1. For each Section of the project, COPY the last row from the summary table on the "Start Here" tab  in the section spreadsheet as shown to the right:</t>
  </si>
  <si>
    <r>
      <t xml:space="preserve">
Step 2. PASTE the copied cells as a </t>
    </r>
    <r>
      <rPr>
        <b/>
        <u/>
        <sz val="16"/>
        <color theme="1"/>
        <rFont val="Arial"/>
        <family val="2"/>
      </rPr>
      <t>LINK</t>
    </r>
    <r>
      <rPr>
        <b/>
        <sz val="16"/>
        <color theme="1"/>
        <rFont val="Arial"/>
        <family val="2"/>
      </rPr>
      <t xml:space="preserve"> (not the formulas) into a row of
 the project summary table shown in yellow below using the "paste link" icon available 
when right-clicking.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Alternatively, PASTE by using Ctrl+Alt+V                                                                                                                                                                                                                                                                 and select the "Paste Link" button at the bottom left side of the pop-up window.</t>
    </r>
  </si>
  <si>
    <t xml:space="preserve"> C:\Users\user1\[Rural Two Lane v2.3_subproject1.xlsx]Start here</t>
  </si>
  <si>
    <t xml:space="preserve"> C:\Users\user1\[Rural Two Lane v2.3_subproject2.xlsx]Start here</t>
  </si>
  <si>
    <t xml:space="preserve"> C:\Users\user1\[Rural Two Lane v2.3_subproject3.xlsx]Start here</t>
  </si>
  <si>
    <t>Version</t>
  </si>
  <si>
    <t>Release</t>
  </si>
  <si>
    <t>Comments</t>
  </si>
  <si>
    <t>Updated by</t>
  </si>
  <si>
    <t>RA</t>
  </si>
  <si>
    <t>Initial draft presented to TxDOT</t>
  </si>
  <si>
    <t>Added a tab with directions and sample and created a separate clean one for users to enter their data</t>
  </si>
  <si>
    <t>Please complete all yellow fields</t>
  </si>
  <si>
    <t>Grey fields are automatically populated</t>
  </si>
  <si>
    <t>CCSJ</t>
  </si>
  <si>
    <t>DIST</t>
  </si>
  <si>
    <t>Total Project Length</t>
  </si>
  <si>
    <t>Selected Design</t>
  </si>
  <si>
    <t>Initial Score</t>
  </si>
  <si>
    <t>Final Score</t>
  </si>
  <si>
    <t>Safety Score Increase</t>
  </si>
  <si>
    <t>ELEMENTS INCREASING SAFETY</t>
  </si>
  <si>
    <t>A. FUNDING ELEGIBILITY / SCOPE</t>
  </si>
  <si>
    <t>Yes</t>
  </si>
  <si>
    <t>B. SCHEDULE / DELIVERY TIMEFRAME</t>
  </si>
  <si>
    <t>No</t>
  </si>
  <si>
    <t>C. LOCAL ROW / UTILITIES</t>
  </si>
  <si>
    <t>D. ROW / UTILITIES</t>
  </si>
  <si>
    <t>E. ENVIRONMENTAL ISSUES</t>
  </si>
  <si>
    <t>F. RAILROAD IMPACT</t>
  </si>
  <si>
    <t>FUTURE FUNDED PROJECT</t>
  </si>
  <si>
    <t>FUTURE UNFUNDED PROJECT IDENTIFIED</t>
  </si>
  <si>
    <t>ESTIMATED ADDITIONAL COST TO ACHIEVE OPTIMAL</t>
  </si>
  <si>
    <t>ESTIMATED ADDITIONAL TIME (mo). TO ACHIEVE OPTIMAL</t>
  </si>
  <si>
    <t>COMMENTS ON PRIMARY CONSTRAINTS</t>
  </si>
  <si>
    <t>Select Urban or Rural</t>
  </si>
  <si>
    <t>Urban</t>
  </si>
  <si>
    <t>Tools</t>
  </si>
  <si>
    <t>Rural</t>
  </si>
  <si>
    <t>Y/N</t>
  </si>
  <si>
    <r>
      <t xml:space="preserve">PRIMARY CONSTRAINTS TOWARD OPTIMAL SAFETY SCORE </t>
    </r>
    <r>
      <rPr>
        <sz val="10"/>
        <color theme="1"/>
        <rFont val="Calibri"/>
        <family val="2"/>
        <scheme val="minor"/>
      </rPr>
      <t>(Select Yes or No)</t>
    </r>
  </si>
  <si>
    <t>0.9 - 1.3</t>
  </si>
  <si>
    <t>Missing versioning log.</t>
  </si>
  <si>
    <t>RA -&gt; LW</t>
  </si>
  <si>
    <t>Updated Reporting tab</t>
  </si>
  <si>
    <t>LW</t>
  </si>
  <si>
    <t>KEY LEMENTS REQUIRED TO MATCH OPTIMAL SCORE</t>
  </si>
  <si>
    <t>PLANNED PROJECTS/PROGRAMS DEALING WITH KEY ELEMENTS TO MATCH OPTIMAL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</si>
</sst>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.0"/>
  </numFmts>
  <fonts count="25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rgb="FFFF0000"/>
      <name val="Arial"/>
      <family val="2"/>
    </font>
    <font>
      <sz val="18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6B4E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 style="thick">
        <color rgb="FFC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rgb="FFC00000"/>
      </right>
      <top style="thick">
        <color rgb="FFC00000"/>
      </top>
      <bottom/>
      <diagonal/>
    </border>
    <border>
      <left/>
      <right style="thick">
        <color rgb="FFC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0" fillId="2" borderId="18" xfId="0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0" fillId="2" borderId="23" xfId="0" applyFill="1" applyBorder="1"/>
    <xf numFmtId="0" fontId="6" fillId="2" borderId="19" xfId="0" applyFont="1" applyFill="1" applyBorder="1"/>
    <xf numFmtId="0" fontId="6" fillId="2" borderId="20" xfId="0" applyFont="1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4" fillId="2" borderId="29" xfId="0" applyFont="1" applyFill="1" applyBorder="1"/>
    <xf numFmtId="0" fontId="4" fillId="2" borderId="30" xfId="0" applyFont="1" applyFill="1" applyBorder="1"/>
    <xf numFmtId="0" fontId="0" fillId="2" borderId="31" xfId="0" applyFill="1" applyBorder="1"/>
    <xf numFmtId="0" fontId="4" fillId="2" borderId="36" xfId="0" applyFont="1" applyFill="1" applyBorder="1" applyAlignment="1">
      <alignment horizontal="centerContinuous"/>
    </xf>
    <xf numFmtId="0" fontId="0" fillId="2" borderId="36" xfId="0" applyFill="1" applyBorder="1" applyAlignment="1">
      <alignment horizontal="centerContinuous"/>
    </xf>
    <xf numFmtId="0" fontId="4" fillId="2" borderId="36" xfId="0" applyFont="1" applyFill="1" applyBorder="1" applyAlignment="1">
      <alignment horizontal="center"/>
    </xf>
    <xf numFmtId="0" fontId="4" fillId="2" borderId="36" xfId="0" applyFont="1" applyFill="1" applyBorder="1"/>
    <xf numFmtId="0" fontId="4" fillId="2" borderId="41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right"/>
    </xf>
    <xf numFmtId="0" fontId="4" fillId="2" borderId="60" xfId="0" applyFont="1" applyFill="1" applyBorder="1" applyAlignment="1">
      <alignment horizontal="centerContinuous"/>
    </xf>
    <xf numFmtId="0" fontId="6" fillId="2" borderId="59" xfId="0" applyFont="1" applyFill="1" applyBorder="1" applyAlignment="1">
      <alignment horizontal="right"/>
    </xf>
    <xf numFmtId="0" fontId="4" fillId="2" borderId="38" xfId="0" applyFont="1" applyFill="1" applyBorder="1" applyAlignment="1">
      <alignment vertical="center"/>
    </xf>
    <xf numFmtId="0" fontId="14" fillId="0" borderId="0" xfId="0" applyFont="1"/>
    <xf numFmtId="0" fontId="1" fillId="2" borderId="57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/>
    </xf>
    <xf numFmtId="0" fontId="1" fillId="2" borderId="56" xfId="0" applyFont="1" applyFill="1" applyBorder="1"/>
    <xf numFmtId="0" fontId="1" fillId="2" borderId="58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2" fontId="6" fillId="7" borderId="44" xfId="0" applyNumberFormat="1" applyFont="1" applyFill="1" applyBorder="1" applyAlignment="1">
      <alignment horizontal="center"/>
    </xf>
    <xf numFmtId="2" fontId="6" fillId="7" borderId="45" xfId="0" applyNumberFormat="1" applyFont="1" applyFill="1" applyBorder="1" applyAlignment="1">
      <alignment horizontal="center"/>
    </xf>
    <xf numFmtId="2" fontId="6" fillId="7" borderId="49" xfId="0" applyNumberFormat="1" applyFont="1" applyFill="1" applyBorder="1" applyAlignment="1">
      <alignment horizontal="center"/>
    </xf>
    <xf numFmtId="165" fontId="6" fillId="7" borderId="44" xfId="0" applyNumberFormat="1" applyFont="1" applyFill="1" applyBorder="1" applyAlignment="1">
      <alignment horizontal="center"/>
    </xf>
    <xf numFmtId="165" fontId="6" fillId="7" borderId="45" xfId="0" applyNumberFormat="1" applyFont="1" applyFill="1" applyBorder="1" applyAlignment="1">
      <alignment horizontal="center"/>
    </xf>
    <xf numFmtId="165" fontId="6" fillId="7" borderId="46" xfId="0" applyNumberFormat="1" applyFont="1" applyFill="1" applyBorder="1" applyAlignment="1">
      <alignment horizontal="center"/>
    </xf>
    <xf numFmtId="2" fontId="13" fillId="6" borderId="41" xfId="0" applyNumberFormat="1" applyFont="1" applyFill="1" applyBorder="1" applyAlignment="1">
      <alignment vertical="center"/>
    </xf>
    <xf numFmtId="2" fontId="13" fillId="6" borderId="42" xfId="0" applyNumberFormat="1" applyFont="1" applyFill="1" applyBorder="1" applyAlignment="1">
      <alignment horizontal="right" vertical="center"/>
    </xf>
    <xf numFmtId="2" fontId="13" fillId="6" borderId="53" xfId="0" applyNumberFormat="1" applyFont="1" applyFill="1" applyBorder="1" applyAlignment="1">
      <alignment horizontal="center"/>
    </xf>
    <xf numFmtId="165" fontId="13" fillId="6" borderId="41" xfId="0" applyNumberFormat="1" applyFont="1" applyFill="1" applyBorder="1" applyAlignment="1">
      <alignment horizontal="center"/>
    </xf>
    <xf numFmtId="165" fontId="13" fillId="6" borderId="42" xfId="0" applyNumberFormat="1" applyFont="1" applyFill="1" applyBorder="1" applyAlignment="1">
      <alignment horizontal="center"/>
    </xf>
    <xf numFmtId="165" fontId="13" fillId="6" borderId="43" xfId="0" applyNumberFormat="1" applyFont="1" applyFill="1" applyBorder="1" applyAlignment="1">
      <alignment horizontal="center"/>
    </xf>
    <xf numFmtId="0" fontId="6" fillId="2" borderId="60" xfId="0" applyFont="1" applyFill="1" applyBorder="1" applyAlignment="1">
      <alignment horizontal="center"/>
    </xf>
    <xf numFmtId="0" fontId="15" fillId="5" borderId="27" xfId="0" applyFont="1" applyFill="1" applyBorder="1"/>
    <xf numFmtId="0" fontId="15" fillId="5" borderId="25" xfId="0" applyFont="1" applyFill="1" applyBorder="1"/>
    <xf numFmtId="0" fontId="16" fillId="5" borderId="36" xfId="0" applyFont="1" applyFill="1" applyBorder="1" applyAlignment="1">
      <alignment horizontal="center"/>
    </xf>
    <xf numFmtId="0" fontId="16" fillId="5" borderId="36" xfId="0" applyFont="1" applyFill="1" applyBorder="1"/>
    <xf numFmtId="0" fontId="16" fillId="5" borderId="41" xfId="0" applyFont="1" applyFill="1" applyBorder="1" applyAlignment="1">
      <alignment horizontal="center"/>
    </xf>
    <xf numFmtId="0" fontId="16" fillId="5" borderId="42" xfId="0" applyFont="1" applyFill="1" applyBorder="1" applyAlignment="1">
      <alignment horizontal="center"/>
    </xf>
    <xf numFmtId="0" fontId="16" fillId="5" borderId="43" xfId="0" applyFont="1" applyFill="1" applyBorder="1" applyAlignment="1">
      <alignment horizontal="center"/>
    </xf>
    <xf numFmtId="0" fontId="16" fillId="5" borderId="53" xfId="0" applyFont="1" applyFill="1" applyBorder="1" applyAlignment="1">
      <alignment vertical="center"/>
    </xf>
    <xf numFmtId="2" fontId="16" fillId="5" borderId="36" xfId="0" applyNumberFormat="1" applyFont="1" applyFill="1" applyBorder="1" applyAlignment="1">
      <alignment vertical="center"/>
    </xf>
    <xf numFmtId="2" fontId="16" fillId="5" borderId="36" xfId="0" applyNumberFormat="1" applyFont="1" applyFill="1" applyBorder="1" applyAlignment="1">
      <alignment horizontal="right" vertical="center"/>
    </xf>
    <xf numFmtId="2" fontId="16" fillId="5" borderId="36" xfId="0" applyNumberFormat="1" applyFont="1" applyFill="1" applyBorder="1" applyAlignment="1">
      <alignment horizontal="center"/>
    </xf>
    <xf numFmtId="0" fontId="16" fillId="5" borderId="38" xfId="0" applyFont="1" applyFill="1" applyBorder="1" applyAlignment="1">
      <alignment horizontal="center" wrapText="1"/>
    </xf>
    <xf numFmtId="165" fontId="16" fillId="5" borderId="41" xfId="0" applyNumberFormat="1" applyFont="1" applyFill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6" fillId="4" borderId="61" xfId="0" applyFont="1" applyFill="1" applyBorder="1" applyAlignment="1" applyProtection="1">
      <alignment horizontal="center"/>
      <protection locked="0"/>
    </xf>
    <xf numFmtId="165" fontId="6" fillId="4" borderId="61" xfId="0" applyNumberFormat="1" applyFont="1" applyFill="1" applyBorder="1" applyAlignment="1" applyProtection="1">
      <alignment horizontal="center"/>
      <protection locked="0"/>
    </xf>
    <xf numFmtId="165" fontId="6" fillId="4" borderId="62" xfId="0" applyNumberFormat="1" applyFont="1" applyFill="1" applyBorder="1" applyAlignment="1" applyProtection="1">
      <alignment horizontal="center"/>
      <protection locked="0"/>
    </xf>
    <xf numFmtId="0" fontId="6" fillId="4" borderId="47" xfId="0" applyFont="1" applyFill="1" applyBorder="1" applyAlignment="1" applyProtection="1">
      <alignment horizontal="center"/>
      <protection locked="0"/>
    </xf>
    <xf numFmtId="2" fontId="6" fillId="4" borderId="45" xfId="0" applyNumberFormat="1" applyFont="1" applyFill="1" applyBorder="1" applyAlignment="1" applyProtection="1">
      <alignment horizontal="center"/>
      <protection locked="0"/>
    </xf>
    <xf numFmtId="2" fontId="6" fillId="4" borderId="49" xfId="0" applyNumberFormat="1" applyFont="1" applyFill="1" applyBorder="1" applyAlignment="1" applyProtection="1">
      <alignment horizontal="center"/>
      <protection locked="0"/>
    </xf>
    <xf numFmtId="165" fontId="6" fillId="4" borderId="44" xfId="0" applyNumberFormat="1" applyFont="1" applyFill="1" applyBorder="1" applyAlignment="1" applyProtection="1">
      <alignment horizontal="center"/>
      <protection locked="0"/>
    </xf>
    <xf numFmtId="165" fontId="6" fillId="4" borderId="45" xfId="0" applyNumberFormat="1" applyFont="1" applyFill="1" applyBorder="1" applyAlignment="1" applyProtection="1">
      <alignment horizontal="center"/>
      <protection locked="0"/>
    </xf>
    <xf numFmtId="165" fontId="6" fillId="4" borderId="46" xfId="0" applyNumberFormat="1" applyFont="1" applyFill="1" applyBorder="1" applyAlignment="1" applyProtection="1">
      <alignment horizontal="center"/>
      <protection locked="0"/>
    </xf>
    <xf numFmtId="0" fontId="6" fillId="4" borderId="63" xfId="0" applyFont="1" applyFill="1" applyBorder="1" applyAlignment="1" applyProtection="1">
      <alignment horizontal="center"/>
      <protection locked="0"/>
    </xf>
    <xf numFmtId="2" fontId="6" fillId="4" borderId="51" xfId="0" applyNumberFormat="1" applyFont="1" applyFill="1" applyBorder="1" applyAlignment="1" applyProtection="1">
      <alignment horizontal="center"/>
      <protection locked="0"/>
    </xf>
    <xf numFmtId="165" fontId="6" fillId="4" borderId="50" xfId="0" applyNumberFormat="1" applyFont="1" applyFill="1" applyBorder="1" applyAlignment="1" applyProtection="1">
      <alignment horizontal="center"/>
      <protection locked="0"/>
    </xf>
    <xf numFmtId="165" fontId="6" fillId="4" borderId="51" xfId="0" applyNumberFormat="1" applyFont="1" applyFill="1" applyBorder="1" applyAlignment="1" applyProtection="1">
      <alignment horizontal="center"/>
      <protection locked="0"/>
    </xf>
    <xf numFmtId="165" fontId="6" fillId="4" borderId="52" xfId="0" applyNumberFormat="1" applyFont="1" applyFill="1" applyBorder="1" applyAlignment="1" applyProtection="1">
      <alignment horizontal="center"/>
      <protection locked="0"/>
    </xf>
    <xf numFmtId="0" fontId="6" fillId="4" borderId="61" xfId="0" applyFont="1" applyFill="1" applyBorder="1" applyAlignment="1">
      <alignment horizontal="center"/>
    </xf>
    <xf numFmtId="165" fontId="6" fillId="4" borderId="61" xfId="0" applyNumberFormat="1" applyFont="1" applyFill="1" applyBorder="1" applyAlignment="1">
      <alignment horizontal="center"/>
    </xf>
    <xf numFmtId="165" fontId="6" fillId="4" borderId="62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center"/>
    </xf>
    <xf numFmtId="2" fontId="6" fillId="4" borderId="45" xfId="0" applyNumberFormat="1" applyFont="1" applyFill="1" applyBorder="1" applyAlignment="1">
      <alignment horizontal="center"/>
    </xf>
    <xf numFmtId="2" fontId="6" fillId="4" borderId="49" xfId="0" applyNumberFormat="1" applyFont="1" applyFill="1" applyBorder="1" applyAlignment="1">
      <alignment horizontal="center"/>
    </xf>
    <xf numFmtId="165" fontId="6" fillId="4" borderId="44" xfId="0" applyNumberFormat="1" applyFont="1" applyFill="1" applyBorder="1" applyAlignment="1">
      <alignment horizontal="center"/>
    </xf>
    <xf numFmtId="165" fontId="6" fillId="4" borderId="45" xfId="0" applyNumberFormat="1" applyFont="1" applyFill="1" applyBorder="1" applyAlignment="1">
      <alignment horizontal="center"/>
    </xf>
    <xf numFmtId="165" fontId="6" fillId="4" borderId="46" xfId="0" applyNumberFormat="1" applyFont="1" applyFill="1" applyBorder="1" applyAlignment="1">
      <alignment horizontal="center"/>
    </xf>
    <xf numFmtId="0" fontId="0" fillId="0" borderId="45" xfId="0" applyBorder="1"/>
    <xf numFmtId="17" fontId="0" fillId="0" borderId="45" xfId="0" applyNumberFormat="1" applyBorder="1"/>
    <xf numFmtId="0" fontId="0" fillId="0" borderId="45" xfId="0" applyBorder="1" applyAlignment="1">
      <alignment wrapText="1"/>
    </xf>
    <xf numFmtId="0" fontId="17" fillId="0" borderId="0" xfId="0" applyFont="1"/>
    <xf numFmtId="0" fontId="18" fillId="0" borderId="64" xfId="0" applyFont="1" applyBorder="1"/>
    <xf numFmtId="0" fontId="19" fillId="4" borderId="65" xfId="0" applyFont="1" applyFill="1" applyBorder="1"/>
    <xf numFmtId="0" fontId="17" fillId="0" borderId="66" xfId="0" applyFont="1" applyBorder="1"/>
    <xf numFmtId="0" fontId="17" fillId="5" borderId="67" xfId="0" applyFont="1" applyFill="1" applyBorder="1" applyAlignment="1">
      <alignment horizontal="center"/>
    </xf>
    <xf numFmtId="0" fontId="20" fillId="0" borderId="64" xfId="0" applyFont="1" applyBorder="1"/>
    <xf numFmtId="0" fontId="17" fillId="0" borderId="65" xfId="0" applyFont="1" applyBorder="1" applyProtection="1">
      <protection locked="0"/>
    </xf>
    <xf numFmtId="0" fontId="20" fillId="0" borderId="68" xfId="0" applyFont="1" applyBorder="1"/>
    <xf numFmtId="0" fontId="17" fillId="0" borderId="69" xfId="0" applyFont="1" applyBorder="1" applyProtection="1">
      <protection locked="0"/>
    </xf>
    <xf numFmtId="0" fontId="20" fillId="0" borderId="66" xfId="0" applyFont="1" applyBorder="1"/>
    <xf numFmtId="165" fontId="17" fillId="0" borderId="67" xfId="0" applyNumberFormat="1" applyFont="1" applyBorder="1" applyAlignment="1" applyProtection="1">
      <alignment horizontal="center"/>
      <protection locked="0"/>
    </xf>
    <xf numFmtId="0" fontId="21" fillId="0" borderId="9" xfId="0" applyFont="1" applyBorder="1" applyAlignment="1">
      <alignment horizontal="left" vertical="center"/>
    </xf>
    <xf numFmtId="0" fontId="17" fillId="0" borderId="39" xfId="0" applyFont="1" applyBorder="1"/>
    <xf numFmtId="0" fontId="17" fillId="0" borderId="64" xfId="0" applyFont="1" applyBorder="1" applyAlignment="1">
      <alignment horizontal="left" vertical="center" indent="1"/>
    </xf>
    <xf numFmtId="0" fontId="17" fillId="0" borderId="68" xfId="0" applyFont="1" applyBorder="1" applyAlignment="1">
      <alignment horizontal="left" vertical="center" indent="1"/>
    </xf>
    <xf numFmtId="0" fontId="17" fillId="0" borderId="66" xfId="0" applyFont="1" applyBorder="1" applyAlignment="1">
      <alignment horizontal="left" vertical="center" indent="1"/>
    </xf>
    <xf numFmtId="164" fontId="22" fillId="5" borderId="67" xfId="0" applyNumberFormat="1" applyFont="1" applyFill="1" applyBorder="1" applyAlignment="1">
      <alignment horizontal="center" vertical="center"/>
    </xf>
    <xf numFmtId="0" fontId="17" fillId="0" borderId="39" xfId="0" applyFont="1" applyBorder="1" applyAlignment="1">
      <alignment horizontal="center"/>
    </xf>
    <xf numFmtId="0" fontId="17" fillId="5" borderId="65" xfId="0" applyFont="1" applyFill="1" applyBorder="1" applyAlignment="1">
      <alignment horizontal="center"/>
    </xf>
    <xf numFmtId="0" fontId="17" fillId="5" borderId="69" xfId="0" applyFont="1" applyFill="1" applyBorder="1" applyAlignment="1">
      <alignment horizontal="center"/>
    </xf>
    <xf numFmtId="0" fontId="17" fillId="0" borderId="68" xfId="0" applyFont="1" applyBorder="1" applyAlignment="1">
      <alignment horizontal="left" indent="1"/>
    </xf>
    <xf numFmtId="2" fontId="17" fillId="5" borderId="69" xfId="0" applyNumberFormat="1" applyFont="1" applyFill="1" applyBorder="1" applyAlignment="1">
      <alignment horizontal="center"/>
    </xf>
    <xf numFmtId="0" fontId="17" fillId="0" borderId="66" xfId="0" applyFont="1" applyBorder="1" applyAlignment="1">
      <alignment horizontal="left" indent="1"/>
    </xf>
    <xf numFmtId="2" fontId="17" fillId="5" borderId="67" xfId="0" applyNumberFormat="1" applyFont="1" applyFill="1" applyBorder="1" applyAlignment="1">
      <alignment horizontal="center"/>
    </xf>
    <xf numFmtId="0" fontId="20" fillId="0" borderId="70" xfId="0" applyFont="1" applyBorder="1"/>
    <xf numFmtId="2" fontId="17" fillId="5" borderId="71" xfId="0" applyNumberFormat="1" applyFont="1" applyFill="1" applyBorder="1" applyAlignment="1">
      <alignment horizontal="center"/>
    </xf>
    <xf numFmtId="0" fontId="20" fillId="0" borderId="72" xfId="0" applyFont="1" applyBorder="1"/>
    <xf numFmtId="0" fontId="20" fillId="0" borderId="74" xfId="0" applyFont="1" applyBorder="1"/>
    <xf numFmtId="165" fontId="17" fillId="5" borderId="75" xfId="0" applyNumberFormat="1" applyFont="1" applyFill="1" applyBorder="1" applyAlignment="1">
      <alignment horizontal="center"/>
    </xf>
    <xf numFmtId="165" fontId="17" fillId="5" borderId="69" xfId="0" applyNumberFormat="1" applyFont="1" applyFill="1" applyBorder="1" applyAlignment="1">
      <alignment horizontal="center"/>
    </xf>
    <xf numFmtId="165" fontId="17" fillId="5" borderId="67" xfId="0" applyNumberFormat="1" applyFont="1" applyFill="1" applyBorder="1" applyAlignment="1">
      <alignment horizontal="center"/>
    </xf>
    <xf numFmtId="0" fontId="20" fillId="0" borderId="37" xfId="0" applyFont="1" applyBorder="1"/>
    <xf numFmtId="0" fontId="17" fillId="0" borderId="76" xfId="0" applyFont="1" applyBorder="1" applyAlignment="1" applyProtection="1">
      <alignment wrapText="1"/>
      <protection locked="0"/>
    </xf>
    <xf numFmtId="0" fontId="17" fillId="0" borderId="54" xfId="0" applyFont="1" applyBorder="1" applyAlignment="1">
      <alignment horizontal="left" vertical="center"/>
    </xf>
    <xf numFmtId="0" fontId="17" fillId="0" borderId="78" xfId="0" applyFont="1" applyBorder="1" applyAlignment="1">
      <alignment horizontal="left" vertical="center"/>
    </xf>
    <xf numFmtId="0" fontId="20" fillId="0" borderId="78" xfId="0" applyFont="1" applyBorder="1"/>
    <xf numFmtId="0" fontId="17" fillId="0" borderId="76" xfId="0" applyFont="1" applyBorder="1" applyProtection="1">
      <protection locked="0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9" xfId="0" applyFont="1" applyBorder="1" applyAlignment="1" applyProtection="1">
      <alignment horizontal="center" vertical="center"/>
      <protection locked="0"/>
    </xf>
    <xf numFmtId="0" fontId="17" fillId="0" borderId="67" xfId="0" applyFont="1" applyBorder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49" fontId="22" fillId="0" borderId="65" xfId="0" applyNumberFormat="1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17" fillId="0" borderId="73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wrapText="1"/>
    </xf>
    <xf numFmtId="0" fontId="20" fillId="0" borderId="54" xfId="0" applyFont="1" applyBorder="1"/>
    <xf numFmtId="2" fontId="6" fillId="5" borderId="21" xfId="0" applyNumberFormat="1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left" vertical="top" wrapText="1"/>
    </xf>
    <xf numFmtId="49" fontId="7" fillId="4" borderId="16" xfId="0" applyNumberFormat="1" applyFon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7" fillId="4" borderId="21" xfId="0" applyNumberFormat="1" applyFon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2" fontId="6" fillId="5" borderId="16" xfId="0" applyNumberFormat="1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2" fontId="6" fillId="2" borderId="27" xfId="0" applyNumberFormat="1" applyFont="1" applyFill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2" xfId="0" applyNumberFormat="1" applyFont="1" applyBorder="1" applyAlignment="1">
      <alignment horizontal="center"/>
    </xf>
    <xf numFmtId="2" fontId="6" fillId="0" borderId="33" xfId="0" applyNumberFormat="1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4" fillId="2" borderId="27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6" fillId="5" borderId="9" xfId="0" applyFont="1" applyFill="1" applyBorder="1" applyAlignment="1">
      <alignment horizontal="right" vertical="center" wrapText="1"/>
    </xf>
    <xf numFmtId="0" fontId="16" fillId="5" borderId="48" xfId="0" applyFont="1" applyFill="1" applyBorder="1" applyAlignment="1">
      <alignment horizontal="right" vertical="center" wrapText="1"/>
    </xf>
    <xf numFmtId="0" fontId="4" fillId="2" borderId="36" xfId="0" applyFont="1" applyFill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4" fillId="2" borderId="37" xfId="0" applyFont="1" applyFill="1" applyBorder="1" applyAlignment="1">
      <alignment horizontal="center" wrapText="1"/>
    </xf>
    <xf numFmtId="0" fontId="4" fillId="2" borderId="40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6" fillId="3" borderId="16" xfId="0" applyFont="1" applyFill="1" applyBorder="1" applyAlignment="1" applyProtection="1">
      <alignment horizontal="center"/>
      <protection locked="0"/>
    </xf>
    <xf numFmtId="0" fontId="6" fillId="3" borderId="17" xfId="0" applyFont="1" applyFill="1" applyBorder="1" applyAlignment="1" applyProtection="1">
      <alignment horizontal="center"/>
      <protection locked="0"/>
    </xf>
    <xf numFmtId="49" fontId="7" fillId="4" borderId="16" xfId="0" applyNumberFormat="1" applyFont="1" applyFill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4" fontId="7" fillId="4" borderId="21" xfId="0" applyNumberFormat="1" applyFont="1" applyFill="1" applyBorder="1" applyAlignment="1" applyProtection="1">
      <alignment horizontal="center" vertical="center"/>
      <protection locked="0"/>
    </xf>
    <xf numFmtId="164" fontId="0" fillId="0" borderId="22" xfId="0" applyNumberFormat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" fillId="2" borderId="27" xfId="0" applyFont="1" applyFill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4" fillId="2" borderId="54" xfId="0" applyFont="1" applyFill="1" applyBorder="1" applyAlignment="1">
      <alignment horizontal="right" wrapText="1"/>
    </xf>
    <xf numFmtId="0" fontId="4" fillId="0" borderId="54" xfId="0" applyFont="1" applyBorder="1" applyAlignment="1">
      <alignment horizontal="right" wrapText="1"/>
    </xf>
    <xf numFmtId="0" fontId="4" fillId="2" borderId="54" xfId="0" applyFont="1" applyFill="1" applyBorder="1" applyAlignment="1">
      <alignment horizontal="center" wrapText="1"/>
    </xf>
    <xf numFmtId="0" fontId="20" fillId="0" borderId="77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79" xfId="0" applyFont="1" applyBorder="1" applyAlignment="1">
      <alignment horizontal="center"/>
    </xf>
    <xf numFmtId="0" fontId="20" fillId="0" borderId="80" xfId="0" applyFont="1" applyBorder="1" applyAlignment="1">
      <alignment horizontal="center"/>
    </xf>
  </cellXfs>
  <cellStyles count="1">
    <cellStyle name="Normal" xfId="0" builtinId="0"/>
  </cellStyles>
  <dxfs count="4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369866</xdr:colOff>
      <xdr:row>0</xdr:row>
      <xdr:rowOff>0</xdr:rowOff>
    </xdr:from>
    <xdr:to>
      <xdr:col>20</xdr:col>
      <xdr:colOff>519546</xdr:colOff>
      <xdr:row>16</xdr:row>
      <xdr:rowOff>138375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B9F47D4-1671-43EC-8644-133BB1B621F3}"/>
            </a:ext>
          </a:extLst>
        </xdr:cNvPr>
        <xdr:cNvGrpSpPr/>
      </xdr:nvGrpSpPr>
      <xdr:grpSpPr>
        <a:xfrm>
          <a:off x="19800866" y="0"/>
          <a:ext cx="14360980" cy="6882075"/>
          <a:chOff x="18900321" y="0"/>
          <a:chExt cx="12289725" cy="6650011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CDFEA8A5-37C9-4B19-865C-B56DE833E7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900321" y="0"/>
            <a:ext cx="12289725" cy="6643083"/>
          </a:xfrm>
          <a:prstGeom prst="rect">
            <a:avLst/>
          </a:prstGeom>
        </xdr:spPr>
      </xdr:pic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F9023522-D3AB-4C48-BDD2-721F8C569247}"/>
              </a:ext>
            </a:extLst>
          </xdr:cNvPr>
          <xdr:cNvSpPr/>
        </xdr:nvSpPr>
        <xdr:spPr>
          <a:xfrm>
            <a:off x="20094202" y="6012494"/>
            <a:ext cx="862826" cy="637517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Arrow: Left 4">
            <a:extLst>
              <a:ext uri="{FF2B5EF4-FFF2-40B4-BE49-F238E27FC236}">
                <a16:creationId xmlns:a16="http://schemas.microsoft.com/office/drawing/2014/main" id="{E741701A-E05A-4C9F-9723-63D68830194C}"/>
              </a:ext>
            </a:extLst>
          </xdr:cNvPr>
          <xdr:cNvSpPr/>
        </xdr:nvSpPr>
        <xdr:spPr>
          <a:xfrm>
            <a:off x="30579625" y="5359881"/>
            <a:ext cx="342855" cy="554740"/>
          </a:xfrm>
          <a:prstGeom prst="lef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4574D5AA-59CF-4E24-A70A-8A098772305D}"/>
              </a:ext>
            </a:extLst>
          </xdr:cNvPr>
          <xdr:cNvSpPr/>
        </xdr:nvSpPr>
        <xdr:spPr>
          <a:xfrm>
            <a:off x="19627293" y="5446471"/>
            <a:ext cx="10945389" cy="446088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4</xdr:col>
      <xdr:colOff>247652</xdr:colOff>
      <xdr:row>3</xdr:row>
      <xdr:rowOff>4082</xdr:rowOff>
    </xdr:from>
    <xdr:to>
      <xdr:col>5</xdr:col>
      <xdr:colOff>1224644</xdr:colOff>
      <xdr:row>3</xdr:row>
      <xdr:rowOff>929528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1746A5F3-B9A8-4EDE-9B0F-160501249BB3}"/>
            </a:ext>
          </a:extLst>
        </xdr:cNvPr>
        <xdr:cNvSpPr/>
      </xdr:nvSpPr>
      <xdr:spPr>
        <a:xfrm>
          <a:off x="15649577" y="794657"/>
          <a:ext cx="2739117" cy="925446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1895948</xdr:colOff>
      <xdr:row>31</xdr:row>
      <xdr:rowOff>79811</xdr:rowOff>
    </xdr:from>
    <xdr:to>
      <xdr:col>2</xdr:col>
      <xdr:colOff>2403913</xdr:colOff>
      <xdr:row>35</xdr:row>
      <xdr:rowOff>171450</xdr:rowOff>
    </xdr:to>
    <xdr:sp macro="" textlink="">
      <xdr:nvSpPr>
        <xdr:cNvPr id="8" name="Arrow: Left 7">
          <a:extLst>
            <a:ext uri="{FF2B5EF4-FFF2-40B4-BE49-F238E27FC236}">
              <a16:creationId xmlns:a16="http://schemas.microsoft.com/office/drawing/2014/main" id="{D7471C53-AFA2-41AF-ADF9-1FBD7F571B8F}"/>
            </a:ext>
          </a:extLst>
        </xdr:cNvPr>
        <xdr:cNvSpPr/>
      </xdr:nvSpPr>
      <xdr:spPr>
        <a:xfrm rot="16200000">
          <a:off x="3699549" y="10344385"/>
          <a:ext cx="1644214" cy="50796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304800</xdr:colOff>
      <xdr:row>35</xdr:row>
      <xdr:rowOff>38100</xdr:rowOff>
    </xdr:to>
    <xdr:sp macro="" textlink="">
      <xdr:nvSpPr>
        <xdr:cNvPr id="9" name="AutoShape 1" descr="Excel For Mac Link Two Excel Workbooks - dastetpolitics.over-blog.com">
          <a:extLst>
            <a:ext uri="{FF2B5EF4-FFF2-40B4-BE49-F238E27FC236}">
              <a16:creationId xmlns:a16="http://schemas.microsoft.com/office/drawing/2014/main" id="{3452FC5B-3D81-4BAB-A29F-80EA8A3139F7}"/>
            </a:ext>
          </a:extLst>
        </xdr:cNvPr>
        <xdr:cNvSpPr>
          <a:spLocks noChangeAspect="1" noChangeArrowheads="1"/>
        </xdr:cNvSpPr>
      </xdr:nvSpPr>
      <xdr:spPr bwMode="auto">
        <a:xfrm>
          <a:off x="29565600" y="1098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304800</xdr:colOff>
      <xdr:row>32</xdr:row>
      <xdr:rowOff>32657</xdr:rowOff>
    </xdr:to>
    <xdr:sp macro="" textlink="">
      <xdr:nvSpPr>
        <xdr:cNvPr id="10" name="AutoShape 2" descr="Excel For Mac Link Two Excel Workbooks - dastetpolitics.over-blog.com">
          <a:extLst>
            <a:ext uri="{FF2B5EF4-FFF2-40B4-BE49-F238E27FC236}">
              <a16:creationId xmlns:a16="http://schemas.microsoft.com/office/drawing/2014/main" id="{489D3AB8-4A09-446E-AA71-CB9448D9D546}"/>
            </a:ext>
          </a:extLst>
        </xdr:cNvPr>
        <xdr:cNvSpPr>
          <a:spLocks noChangeAspect="1" noChangeArrowheads="1"/>
        </xdr:cNvSpPr>
      </xdr:nvSpPr>
      <xdr:spPr bwMode="auto">
        <a:xfrm>
          <a:off x="29565600" y="96964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304800</xdr:colOff>
      <xdr:row>32</xdr:row>
      <xdr:rowOff>32657</xdr:rowOff>
    </xdr:to>
    <xdr:sp macro="" textlink="">
      <xdr:nvSpPr>
        <xdr:cNvPr id="11" name="AutoShape 3" descr="Excel For Mac Link Two Excel Workbooks - dastetpolitics.over-blog.com">
          <a:extLst>
            <a:ext uri="{FF2B5EF4-FFF2-40B4-BE49-F238E27FC236}">
              <a16:creationId xmlns:a16="http://schemas.microsoft.com/office/drawing/2014/main" id="{A631A71D-166A-4AC9-85AA-59CFD3C4A165}"/>
            </a:ext>
          </a:extLst>
        </xdr:cNvPr>
        <xdr:cNvSpPr>
          <a:spLocks noChangeAspect="1" noChangeArrowheads="1"/>
        </xdr:cNvSpPr>
      </xdr:nvSpPr>
      <xdr:spPr bwMode="auto">
        <a:xfrm>
          <a:off x="29565600" y="96964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462644</xdr:colOff>
      <xdr:row>17</xdr:row>
      <xdr:rowOff>158831</xdr:rowOff>
    </xdr:from>
    <xdr:to>
      <xdr:col>7</xdr:col>
      <xdr:colOff>139427</xdr:colOff>
      <xdr:row>28</xdr:row>
      <xdr:rowOff>149554</xdr:rowOff>
    </xdr:to>
    <xdr:pic>
      <xdr:nvPicPr>
        <xdr:cNvPr id="12" name="Picture 11" descr="Excel For Mac Link Two Excel Workbooks - dastetpolitics.over-blog.com">
          <a:extLst>
            <a:ext uri="{FF2B5EF4-FFF2-40B4-BE49-F238E27FC236}">
              <a16:creationId xmlns:a16="http://schemas.microsoft.com/office/drawing/2014/main" id="{491DC48E-C613-4154-87D9-FF583A14C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4569" y="7169231"/>
          <a:ext cx="3582033" cy="2095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8420100</xdr:colOff>
      <xdr:row>3</xdr:row>
      <xdr:rowOff>851099</xdr:rowOff>
    </xdr:from>
    <xdr:to>
      <xdr:col>3</xdr:col>
      <xdr:colOff>405493</xdr:colOff>
      <xdr:row>4</xdr:row>
      <xdr:rowOff>1650794</xdr:rowOff>
    </xdr:to>
    <xdr:pic>
      <xdr:nvPicPr>
        <xdr:cNvPr id="13" name="Picture 12" descr="Excel For Mac Link Two Excel Workbooks - dastetpolitics.over-blog.com">
          <a:extLst>
            <a:ext uri="{FF2B5EF4-FFF2-40B4-BE49-F238E27FC236}">
              <a16:creationId xmlns:a16="http://schemas.microsoft.com/office/drawing/2014/main" id="{FD88746C-7839-4545-91C4-BA95879CC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1641674"/>
          <a:ext cx="3129643" cy="1771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6934200</xdr:colOff>
      <xdr:row>4</xdr:row>
      <xdr:rowOff>685800</xdr:rowOff>
    </xdr:from>
    <xdr:to>
      <xdr:col>2</xdr:col>
      <xdr:colOff>8210550</xdr:colOff>
      <xdr:row>4</xdr:row>
      <xdr:rowOff>685800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9DFFC64C-0518-4AE7-BF92-A4AF8CE96BA0}"/>
            </a:ext>
          </a:extLst>
        </xdr:cNvPr>
        <xdr:cNvCxnSpPr/>
      </xdr:nvCxnSpPr>
      <xdr:spPr>
        <a:xfrm>
          <a:off x="9305925" y="2447925"/>
          <a:ext cx="1276350" cy="0"/>
        </a:xfrm>
        <a:prstGeom prst="straightConnector1">
          <a:avLst/>
        </a:prstGeom>
        <a:ln w="476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323850</xdr:colOff>
      <xdr:row>30</xdr:row>
      <xdr:rowOff>38100</xdr:rowOff>
    </xdr:from>
    <xdr:to>
      <xdr:col>1</xdr:col>
      <xdr:colOff>1714500</xdr:colOff>
      <xdr:row>38</xdr:row>
      <xdr:rowOff>19050</xdr:rowOff>
    </xdr:to>
    <xdr:sp macro="" textlink="">
      <xdr:nvSpPr>
        <xdr:cNvPr id="15" name="Arrow: Curved Right 14">
          <a:extLst>
            <a:ext uri="{FF2B5EF4-FFF2-40B4-BE49-F238E27FC236}">
              <a16:creationId xmlns:a16="http://schemas.microsoft.com/office/drawing/2014/main" id="{7B79315F-BDA1-4B9E-92E6-08543D6996E0}"/>
            </a:ext>
          </a:extLst>
        </xdr:cNvPr>
        <xdr:cNvSpPr/>
      </xdr:nvSpPr>
      <xdr:spPr>
        <a:xfrm>
          <a:off x="933450" y="9534525"/>
          <a:ext cx="1390650" cy="2514600"/>
        </a:xfrm>
        <a:prstGeom prst="curved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369866</xdr:colOff>
      <xdr:row>0</xdr:row>
      <xdr:rowOff>0</xdr:rowOff>
    </xdr:from>
    <xdr:to>
      <xdr:col>20</xdr:col>
      <xdr:colOff>519546</xdr:colOff>
      <xdr:row>16</xdr:row>
      <xdr:rowOff>138375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A017F830-53EA-4C37-B3F2-672F69EB09CE}"/>
            </a:ext>
          </a:extLst>
        </xdr:cNvPr>
        <xdr:cNvGrpSpPr/>
      </xdr:nvGrpSpPr>
      <xdr:grpSpPr>
        <a:xfrm>
          <a:off x="19731593" y="0"/>
          <a:ext cx="14108135" cy="6857830"/>
          <a:chOff x="18900321" y="0"/>
          <a:chExt cx="12289725" cy="6650011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688B01A1-C7E3-4924-AF9A-BF97FC373D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900321" y="0"/>
            <a:ext cx="12289725" cy="6643083"/>
          </a:xfrm>
          <a:prstGeom prst="rect">
            <a:avLst/>
          </a:prstGeom>
        </xdr:spPr>
      </xdr:pic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E51E4D3B-4BFA-4DB1-829D-ECAF70F55022}"/>
              </a:ext>
            </a:extLst>
          </xdr:cNvPr>
          <xdr:cNvSpPr/>
        </xdr:nvSpPr>
        <xdr:spPr>
          <a:xfrm>
            <a:off x="20094202" y="6012494"/>
            <a:ext cx="862826" cy="637517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Arrow: Left 3">
            <a:extLst>
              <a:ext uri="{FF2B5EF4-FFF2-40B4-BE49-F238E27FC236}">
                <a16:creationId xmlns:a16="http://schemas.microsoft.com/office/drawing/2014/main" id="{5B738744-26B4-4DEC-A0C8-0F3274F85FF3}"/>
              </a:ext>
            </a:extLst>
          </xdr:cNvPr>
          <xdr:cNvSpPr/>
        </xdr:nvSpPr>
        <xdr:spPr>
          <a:xfrm>
            <a:off x="30579625" y="5359881"/>
            <a:ext cx="342855" cy="554740"/>
          </a:xfrm>
          <a:prstGeom prst="lef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C7CED8EC-4FA0-4DA2-A4AE-F1C4A4EA6AC7}"/>
              </a:ext>
            </a:extLst>
          </xdr:cNvPr>
          <xdr:cNvSpPr/>
        </xdr:nvSpPr>
        <xdr:spPr>
          <a:xfrm>
            <a:off x="19627293" y="5446471"/>
            <a:ext cx="10945389" cy="446088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4</xdr:col>
      <xdr:colOff>247652</xdr:colOff>
      <xdr:row>3</xdr:row>
      <xdr:rowOff>4082</xdr:rowOff>
    </xdr:from>
    <xdr:to>
      <xdr:col>5</xdr:col>
      <xdr:colOff>1224644</xdr:colOff>
      <xdr:row>3</xdr:row>
      <xdr:rowOff>929528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D8E615E4-1ACD-42CC-9D88-3AE63772DFE3}"/>
            </a:ext>
          </a:extLst>
        </xdr:cNvPr>
        <xdr:cNvSpPr/>
      </xdr:nvSpPr>
      <xdr:spPr>
        <a:xfrm>
          <a:off x="15664545" y="793296"/>
          <a:ext cx="2745920" cy="925446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1895948</xdr:colOff>
      <xdr:row>31</xdr:row>
      <xdr:rowOff>79811</xdr:rowOff>
    </xdr:from>
    <xdr:to>
      <xdr:col>2</xdr:col>
      <xdr:colOff>2403913</xdr:colOff>
      <xdr:row>35</xdr:row>
      <xdr:rowOff>171450</xdr:rowOff>
    </xdr:to>
    <xdr:sp macro="" textlink="">
      <xdr:nvSpPr>
        <xdr:cNvPr id="8" name="Arrow: Left 7">
          <a:extLst>
            <a:ext uri="{FF2B5EF4-FFF2-40B4-BE49-F238E27FC236}">
              <a16:creationId xmlns:a16="http://schemas.microsoft.com/office/drawing/2014/main" id="{6F8146C0-30DA-4363-9898-75BAEEFB5D96}"/>
            </a:ext>
          </a:extLst>
        </xdr:cNvPr>
        <xdr:cNvSpPr/>
      </xdr:nvSpPr>
      <xdr:spPr>
        <a:xfrm rot="16200000">
          <a:off x="4056736" y="9844323"/>
          <a:ext cx="948889" cy="50796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304800</xdr:colOff>
      <xdr:row>35</xdr:row>
      <xdr:rowOff>38100</xdr:rowOff>
    </xdr:to>
    <xdr:sp macro="" textlink="">
      <xdr:nvSpPr>
        <xdr:cNvPr id="1025" name="AutoShape 1" descr="Excel For Mac Link Two Excel Workbooks - dastetpolitics.over-blog.com">
          <a:extLst>
            <a:ext uri="{FF2B5EF4-FFF2-40B4-BE49-F238E27FC236}">
              <a16:creationId xmlns:a16="http://schemas.microsoft.com/office/drawing/2014/main" id="{B6DFFD55-05E6-4DAD-8393-569B807CF294}"/>
            </a:ext>
          </a:extLst>
        </xdr:cNvPr>
        <xdr:cNvSpPr>
          <a:spLocks noChangeAspect="1" noChangeArrowheads="1"/>
        </xdr:cNvSpPr>
      </xdr:nvSpPr>
      <xdr:spPr bwMode="auto">
        <a:xfrm>
          <a:off x="28232100" y="814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304800</xdr:colOff>
      <xdr:row>32</xdr:row>
      <xdr:rowOff>32657</xdr:rowOff>
    </xdr:to>
    <xdr:sp macro="" textlink="">
      <xdr:nvSpPr>
        <xdr:cNvPr id="1026" name="AutoShape 2" descr="Excel For Mac Link Two Excel Workbooks - dastetpolitics.over-blog.com">
          <a:extLst>
            <a:ext uri="{FF2B5EF4-FFF2-40B4-BE49-F238E27FC236}">
              <a16:creationId xmlns:a16="http://schemas.microsoft.com/office/drawing/2014/main" id="{29D5001C-44F8-4B4C-A6FF-6517EC2089C0}"/>
            </a:ext>
          </a:extLst>
        </xdr:cNvPr>
        <xdr:cNvSpPr>
          <a:spLocks noChangeAspect="1" noChangeArrowheads="1"/>
        </xdr:cNvSpPr>
      </xdr:nvSpPr>
      <xdr:spPr bwMode="auto">
        <a:xfrm>
          <a:off x="28232100" y="756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304800</xdr:colOff>
      <xdr:row>32</xdr:row>
      <xdr:rowOff>32657</xdr:rowOff>
    </xdr:to>
    <xdr:sp macro="" textlink="">
      <xdr:nvSpPr>
        <xdr:cNvPr id="1027" name="AutoShape 3" descr="Excel For Mac Link Two Excel Workbooks - dastetpolitics.over-blog.com">
          <a:extLst>
            <a:ext uri="{FF2B5EF4-FFF2-40B4-BE49-F238E27FC236}">
              <a16:creationId xmlns:a16="http://schemas.microsoft.com/office/drawing/2014/main" id="{77823EAD-5B81-4279-9D82-0FF4BCEF8681}"/>
            </a:ext>
          </a:extLst>
        </xdr:cNvPr>
        <xdr:cNvSpPr>
          <a:spLocks noChangeAspect="1" noChangeArrowheads="1"/>
        </xdr:cNvSpPr>
      </xdr:nvSpPr>
      <xdr:spPr bwMode="auto">
        <a:xfrm>
          <a:off x="28232100" y="756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462644</xdr:colOff>
      <xdr:row>17</xdr:row>
      <xdr:rowOff>158831</xdr:rowOff>
    </xdr:from>
    <xdr:to>
      <xdr:col>7</xdr:col>
      <xdr:colOff>139427</xdr:colOff>
      <xdr:row>28</xdr:row>
      <xdr:rowOff>149554</xdr:rowOff>
    </xdr:to>
    <xdr:pic>
      <xdr:nvPicPr>
        <xdr:cNvPr id="15" name="Picture 14" descr="Excel For Mac Link Two Excel Workbooks - dastetpolitics.over-blog.com">
          <a:extLst>
            <a:ext uri="{FF2B5EF4-FFF2-40B4-BE49-F238E27FC236}">
              <a16:creationId xmlns:a16="http://schemas.microsoft.com/office/drawing/2014/main" id="{DDBF0646-42FB-4EC7-9E9E-5B806BDC7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9537" y="6976010"/>
          <a:ext cx="3595640" cy="209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8420100</xdr:colOff>
      <xdr:row>3</xdr:row>
      <xdr:rowOff>851099</xdr:rowOff>
    </xdr:from>
    <xdr:to>
      <xdr:col>3</xdr:col>
      <xdr:colOff>405493</xdr:colOff>
      <xdr:row>4</xdr:row>
      <xdr:rowOff>1650794</xdr:rowOff>
    </xdr:to>
    <xdr:pic>
      <xdr:nvPicPr>
        <xdr:cNvPr id="17" name="Picture 16" descr="Excel For Mac Link Two Excel Workbooks - dastetpolitics.over-blog.com">
          <a:extLst>
            <a:ext uri="{FF2B5EF4-FFF2-40B4-BE49-F238E27FC236}">
              <a16:creationId xmlns:a16="http://schemas.microsoft.com/office/drawing/2014/main" id="{6A8B924F-BA71-4DED-B70D-AF731DC1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651199"/>
          <a:ext cx="3129643" cy="1771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6934200</xdr:colOff>
      <xdr:row>4</xdr:row>
      <xdr:rowOff>685800</xdr:rowOff>
    </xdr:from>
    <xdr:to>
      <xdr:col>2</xdr:col>
      <xdr:colOff>8210550</xdr:colOff>
      <xdr:row>4</xdr:row>
      <xdr:rowOff>685800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1380FC25-42E0-434E-9B71-39DFEFCD3A4A}"/>
            </a:ext>
          </a:extLst>
        </xdr:cNvPr>
        <xdr:cNvCxnSpPr/>
      </xdr:nvCxnSpPr>
      <xdr:spPr>
        <a:xfrm>
          <a:off x="9315450" y="2457450"/>
          <a:ext cx="1276350" cy="0"/>
        </a:xfrm>
        <a:prstGeom prst="straightConnector1">
          <a:avLst/>
        </a:prstGeom>
        <a:ln w="476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323850</xdr:colOff>
      <xdr:row>30</xdr:row>
      <xdr:rowOff>38100</xdr:rowOff>
    </xdr:from>
    <xdr:to>
      <xdr:col>1</xdr:col>
      <xdr:colOff>1714500</xdr:colOff>
      <xdr:row>38</xdr:row>
      <xdr:rowOff>19050</xdr:rowOff>
    </xdr:to>
    <xdr:sp macro="" textlink="">
      <xdr:nvSpPr>
        <xdr:cNvPr id="9" name="Arrow: Curved Right 8">
          <a:extLst>
            <a:ext uri="{FF2B5EF4-FFF2-40B4-BE49-F238E27FC236}">
              <a16:creationId xmlns:a16="http://schemas.microsoft.com/office/drawing/2014/main" id="{7F9FDC80-3782-4B9B-AA51-814D64DD0113}"/>
            </a:ext>
          </a:extLst>
        </xdr:cNvPr>
        <xdr:cNvSpPr/>
      </xdr:nvSpPr>
      <xdr:spPr>
        <a:xfrm>
          <a:off x="933450" y="9391650"/>
          <a:ext cx="1390650" cy="1828800"/>
        </a:xfrm>
        <a:prstGeom prst="curved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TULK-C\Documents\Optimized\Crossroads\DES\Documents\Safety-Score-Rural-Highways\Rural%20TwoLane%20v3.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-avelar-moran\Syncplicity\TxDOT%20Design%20Division\Additional%202020\Rural%20Multilane%20v1.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-wu\Documents\GitHub\RW_Intersection_Excel_Tools\Documents\Rural%20Multilane%20v1.45_11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-avelar-moran\Syncplicity\TxDOT%20Design%20Division\Additional%202020\Rural%20Two%20Lane%20v2.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k-dixon\Private\Research\TxDOT%20Projects\Safety%20Scoring%20Tool\July19%20TxDOT%20Safety%20Tool\Rural%20Two%20Lane%20testing%20with%20macros%20hybrid%20document_dixon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-avelar-moran\Syncplicity\TxDOT%20Design%20Division\Additional%202020\Rural%20Multilane%20v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Fs"/>
      <sheetName val="Helper"/>
      <sheetName val="Traffic"/>
      <sheetName val="Versioning"/>
      <sheetName val="Constraints"/>
      <sheetName val="Roadside"/>
      <sheetName val="Construction"/>
      <sheetName val="Definitions"/>
      <sheetName val="Start Here"/>
      <sheetName val="Reporting_0"/>
      <sheetName val="Reporting"/>
      <sheetName val="Configuration 1"/>
      <sheetName val="Configuration 2"/>
      <sheetName val="Configuration 3"/>
      <sheetName val="Configuration 4"/>
      <sheetName val="Configuration 5"/>
      <sheetName val="Configuration 6"/>
      <sheetName val="Configuration 7"/>
      <sheetName val="Configuration 8"/>
      <sheetName val="Configuration 9"/>
      <sheetName val="Configuration 10"/>
      <sheetName val="Configuration 11"/>
      <sheetName val="Configuration 12"/>
      <sheetName val="Configuration 13"/>
      <sheetName val="Configuration 14"/>
      <sheetName val="Configuration 15"/>
    </sheetNames>
    <sheetDataSet>
      <sheetData sheetId="0" refreshError="1"/>
      <sheetData sheetId="1">
        <row r="2">
          <cell r="B2" t="str">
            <v>Hot Mix – 37</v>
          </cell>
          <cell r="D2" t="str">
            <v>No Passing Lane</v>
          </cell>
          <cell r="E2">
            <v>1</v>
          </cell>
          <cell r="H2" t="str">
            <v>Yes.</v>
          </cell>
          <cell r="J2" t="str">
            <v>Yes.</v>
          </cell>
        </row>
        <row r="3">
          <cell r="B3" t="str">
            <v>Seal Coat – 54</v>
          </cell>
          <cell r="D3" t="str">
            <v>Passing or Climbing Lane in One Direction</v>
          </cell>
          <cell r="E3">
            <v>0.75</v>
          </cell>
          <cell r="H3" t="str">
            <v>No, I will change the L/R.</v>
          </cell>
          <cell r="J3" t="str">
            <v>No, I will change the G/L.</v>
          </cell>
        </row>
        <row r="4">
          <cell r="B4" t="str">
            <v>No Change</v>
          </cell>
          <cell r="D4" t="str">
            <v>Super 2</v>
          </cell>
          <cell r="E4">
            <v>0.65</v>
          </cell>
        </row>
        <row r="12">
          <cell r="C12" t="str">
            <v>Existing</v>
          </cell>
        </row>
        <row r="13">
          <cell r="C13" t="str">
            <v>Standard</v>
          </cell>
        </row>
        <row r="14">
          <cell r="C14" t="str">
            <v>Design 1</v>
          </cell>
        </row>
        <row r="15">
          <cell r="C15" t="str">
            <v>Design 2</v>
          </cell>
        </row>
        <row r="16">
          <cell r="C16" t="str">
            <v>HolderNone</v>
          </cell>
        </row>
        <row r="17">
          <cell r="C17" t="str">
            <v>Optimal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2">
          <cell r="M2" t="str">
            <v>Yes</v>
          </cell>
        </row>
        <row r="3">
          <cell r="M3" t="str">
            <v>No</v>
          </cell>
        </row>
        <row r="8">
          <cell r="M8">
            <v>9</v>
          </cell>
          <cell r="N8">
            <v>0</v>
          </cell>
          <cell r="P8">
            <v>6</v>
          </cell>
          <cell r="U8" t="str">
            <v>&lt; 400 vpd</v>
          </cell>
          <cell r="W8" t="str">
            <v>Existing</v>
          </cell>
          <cell r="Y8" t="str">
            <v>1V:1H</v>
          </cell>
        </row>
        <row r="9">
          <cell r="M9">
            <v>9.5</v>
          </cell>
          <cell r="N9">
            <v>1</v>
          </cell>
          <cell r="P9">
            <v>8</v>
          </cell>
          <cell r="U9" t="str">
            <v>400 to 2,000 vpd</v>
          </cell>
          <cell r="W9" t="str">
            <v>Standard</v>
          </cell>
          <cell r="Y9" t="str">
            <v>1V:2H</v>
          </cell>
        </row>
        <row r="10">
          <cell r="M10">
            <v>10</v>
          </cell>
          <cell r="N10">
            <v>2</v>
          </cell>
          <cell r="U10" t="str">
            <v>2,001 to 8,000 vpd</v>
          </cell>
          <cell r="W10" t="str">
            <v>Design 1</v>
          </cell>
          <cell r="Y10" t="str">
            <v>1V:3H</v>
          </cell>
        </row>
        <row r="11">
          <cell r="M11">
            <v>10.5</v>
          </cell>
          <cell r="N11">
            <v>3</v>
          </cell>
          <cell r="U11" t="str">
            <v>&gt; 8,000 vpd</v>
          </cell>
          <cell r="W11" t="str">
            <v>Design 2</v>
          </cell>
          <cell r="Y11" t="str">
            <v>1V:4H</v>
          </cell>
        </row>
        <row r="12">
          <cell r="M12">
            <v>11</v>
          </cell>
          <cell r="N12">
            <v>4</v>
          </cell>
          <cell r="W12" t="str">
            <v>Optimal</v>
          </cell>
          <cell r="Y12" t="str">
            <v>1V:5H</v>
          </cell>
        </row>
        <row r="13">
          <cell r="M13">
            <v>11.5</v>
          </cell>
          <cell r="N13">
            <v>5</v>
          </cell>
          <cell r="Y13" t="str">
            <v>1V:6H</v>
          </cell>
        </row>
        <row r="14">
          <cell r="M14">
            <v>12</v>
          </cell>
          <cell r="N14">
            <v>6</v>
          </cell>
          <cell r="Y14" t="str">
            <v>1V:7H</v>
          </cell>
        </row>
        <row r="15">
          <cell r="N15">
            <v>7</v>
          </cell>
          <cell r="Y15" t="str">
            <v>1V:8H</v>
          </cell>
        </row>
        <row r="16">
          <cell r="N16">
            <v>8</v>
          </cell>
          <cell r="Y16" t="str">
            <v>1V:9H</v>
          </cell>
        </row>
        <row r="17">
          <cell r="N17">
            <v>9</v>
          </cell>
          <cell r="U17">
            <v>20</v>
          </cell>
          <cell r="Y17" t="str">
            <v>1V:10H</v>
          </cell>
        </row>
        <row r="18">
          <cell r="N18">
            <v>10</v>
          </cell>
          <cell r="U18">
            <v>25</v>
          </cell>
          <cell r="Y18" t="str">
            <v>1V:11H</v>
          </cell>
        </row>
        <row r="19">
          <cell r="N19">
            <v>11</v>
          </cell>
          <cell r="U19">
            <v>30</v>
          </cell>
          <cell r="Y19" t="str">
            <v>1V:12H</v>
          </cell>
        </row>
        <row r="20">
          <cell r="N20">
            <v>12</v>
          </cell>
          <cell r="U20">
            <v>35</v>
          </cell>
        </row>
        <row r="21">
          <cell r="U21">
            <v>40</v>
          </cell>
        </row>
        <row r="22">
          <cell r="U22">
            <v>45</v>
          </cell>
        </row>
        <row r="23">
          <cell r="U23">
            <v>50</v>
          </cell>
          <cell r="W23" t="str">
            <v>Rural (no town)</v>
          </cell>
        </row>
        <row r="24">
          <cell r="U24">
            <v>55</v>
          </cell>
        </row>
        <row r="25">
          <cell r="U25">
            <v>60</v>
          </cell>
        </row>
        <row r="26">
          <cell r="U26">
            <v>65</v>
          </cell>
        </row>
        <row r="27">
          <cell r="U27">
            <v>70</v>
          </cell>
        </row>
        <row r="28">
          <cell r="U28">
            <v>75</v>
          </cell>
        </row>
        <row r="29">
          <cell r="U29">
            <v>80</v>
          </cell>
        </row>
        <row r="55">
          <cell r="W55" t="str">
            <v>Rural (small town)</v>
          </cell>
        </row>
        <row r="56">
          <cell r="W56" t="str">
            <v>Urban to Rural Transition</v>
          </cell>
        </row>
        <row r="57">
          <cell r="W57" t="str">
            <v>Urban</v>
          </cell>
        </row>
        <row r="61">
          <cell r="W61" t="str">
            <v>Guardrail</v>
          </cell>
        </row>
        <row r="62">
          <cell r="W62" t="str">
            <v>Other Fixed Object</v>
          </cell>
        </row>
        <row r="63">
          <cell r="W63" t="str">
            <v>None</v>
          </cell>
        </row>
      </sheetData>
      <sheetData sheetId="7" refreshError="1"/>
      <sheetData sheetId="8">
        <row r="6">
          <cell r="G6" t="str">
            <v>General Information</v>
          </cell>
        </row>
        <row r="7">
          <cell r="H7" t="str">
            <v>Analyst:</v>
          </cell>
        </row>
        <row r="8">
          <cell r="H8" t="str">
            <v>Agency / Company / District:</v>
          </cell>
        </row>
        <row r="9">
          <cell r="H9" t="str">
            <v>Date:</v>
          </cell>
        </row>
        <row r="10">
          <cell r="G10" t="str">
            <v>Segment Limits (Limit up to 15 miles in length):</v>
          </cell>
        </row>
        <row r="11">
          <cell r="H11" t="str">
            <v>Road Name:</v>
          </cell>
        </row>
        <row r="12">
          <cell r="H12" t="str">
            <v>Category (4R, 3R) -- Future Enhancement</v>
          </cell>
        </row>
        <row r="13">
          <cell r="H13" t="str">
            <v>Segment Beginning Mile Point (BMP):</v>
          </cell>
        </row>
        <row r="14">
          <cell r="H14" t="str">
            <v>Segment Ending Mile Point (EMP):</v>
          </cell>
        </row>
        <row r="16">
          <cell r="G16" t="str">
            <v>Calculated Total Segment Length (miles):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ing"/>
      <sheetName val="CMFs"/>
      <sheetName val="Roadside"/>
      <sheetName val="Constraints"/>
      <sheetName val="Traffic"/>
      <sheetName val="Construction"/>
      <sheetName val="Definitions"/>
      <sheetName val="Start Here"/>
      <sheetName val="Reporting"/>
      <sheetName val="Configuration 1"/>
      <sheetName val="Configuration 2"/>
      <sheetName val="Configuration 3"/>
      <sheetName val="Configuration 4"/>
      <sheetName val="Configuration 5"/>
      <sheetName val="Configuration 6"/>
      <sheetName val="Configuration 7"/>
      <sheetName val="Configuration 8"/>
      <sheetName val="Configuration 9"/>
      <sheetName val="Configuration 10"/>
      <sheetName val="Configuration 11"/>
      <sheetName val="Configuration 12"/>
      <sheetName val="Configuration 13"/>
      <sheetName val="Configuration 14"/>
      <sheetName val="Configuration 15"/>
    </sheetNames>
    <sheetDataSet>
      <sheetData sheetId="0"/>
      <sheetData sheetId="1"/>
      <sheetData sheetId="2"/>
      <sheetData sheetId="3"/>
      <sheetData sheetId="4"/>
      <sheetData sheetId="5">
        <row r="11">
          <cell r="H11" t="str">
            <v>Undivided</v>
          </cell>
        </row>
        <row r="12">
          <cell r="H12" t="str">
            <v>Divided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ing"/>
      <sheetName val="CMFs"/>
      <sheetName val="Roadside"/>
      <sheetName val="Constraints"/>
      <sheetName val="Traffic"/>
      <sheetName val="Construction"/>
      <sheetName val="Definitions"/>
      <sheetName val="Start Here"/>
      <sheetName val="Reporting"/>
      <sheetName val="Helper"/>
      <sheetName val="Configuration 1"/>
      <sheetName val="Configuration 2"/>
      <sheetName val="Configuration 3"/>
      <sheetName val="Configuration 4"/>
      <sheetName val="Configuration 5"/>
      <sheetName val="Configuration 6"/>
      <sheetName val="Configuration 7"/>
      <sheetName val="Rural Multilane v1.45_11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M2" t="str">
            <v>Yes</v>
          </cell>
        </row>
      </sheetData>
      <sheetData sheetId="6" refreshError="1"/>
      <sheetData sheetId="7" refreshError="1"/>
      <sheetData sheetId="8" refreshError="1"/>
      <sheetData sheetId="9">
        <row r="2">
          <cell r="B2" t="str">
            <v>Hot Mix – 37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Fs"/>
      <sheetName val="Traffic"/>
      <sheetName val="Versioning"/>
      <sheetName val="Constraints"/>
      <sheetName val="Roadside"/>
      <sheetName val="Construction"/>
      <sheetName val="Start Here"/>
      <sheetName val="Configuration 1"/>
      <sheetName val="Configuration 2"/>
      <sheetName val="Configuration 3"/>
      <sheetName val="Configuration 4"/>
      <sheetName val="Configuration 5"/>
      <sheetName val="Configuration 6"/>
      <sheetName val="Configuration 7"/>
      <sheetName val="Configuration 8"/>
      <sheetName val="Configuration 9"/>
      <sheetName val="Configuration 10"/>
      <sheetName val="Configuration 11"/>
      <sheetName val="Configuration 12"/>
      <sheetName val="Configuration 13"/>
      <sheetName val="Configuration 14"/>
      <sheetName val="Configuration 15"/>
    </sheetNames>
    <sheetDataSet>
      <sheetData sheetId="0"/>
      <sheetData sheetId="1"/>
      <sheetData sheetId="2"/>
      <sheetData sheetId="3"/>
      <sheetData sheetId="4"/>
      <sheetData sheetId="5">
        <row r="8">
          <cell r="AA8" t="str">
            <v>3R</v>
          </cell>
        </row>
        <row r="9">
          <cell r="AA9" t="str">
            <v>4R</v>
          </cell>
        </row>
      </sheetData>
      <sheetData sheetId="6">
        <row r="96">
          <cell r="C96" t="str">
            <v>C:\Users\r-avelar-moran\Syncplicity\TxDOT Design Division\Additional 2020\[Rural Two Lane v2.3.xlsx]Start Here</v>
          </cell>
          <cell r="D96" t="str">
            <v>R2LS</v>
          </cell>
          <cell r="E96">
            <v>9</v>
          </cell>
          <cell r="F96">
            <v>13</v>
          </cell>
          <cell r="G96">
            <v>4</v>
          </cell>
          <cell r="H96" t="str">
            <v>Weighted Total Score:</v>
          </cell>
          <cell r="I96">
            <v>60</v>
          </cell>
          <cell r="J96">
            <v>69</v>
          </cell>
          <cell r="K96">
            <v>68</v>
          </cell>
          <cell r="L96">
            <v>76</v>
          </cell>
          <cell r="M96">
            <v>100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 Here"/>
      <sheetName val="ModSection1"/>
      <sheetName val="ModSection2"/>
      <sheetName val="Section1"/>
      <sheetName val="Section2"/>
      <sheetName val="Section3"/>
      <sheetName val="Section4"/>
      <sheetName val="Section5"/>
      <sheetName val="forColumns"/>
      <sheetName val="Construction"/>
      <sheetName val="Constraints"/>
      <sheetName val="Validations"/>
      <sheetName val="Geometric Basis"/>
      <sheetName val="Roadside Basis"/>
      <sheetName val="Traffic Control Ba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J6" t="str">
            <v>Yes</v>
          </cell>
        </row>
        <row r="7">
          <cell r="J7" t="str">
            <v>No</v>
          </cell>
        </row>
        <row r="17">
          <cell r="J17" t="str">
            <v>Crest</v>
          </cell>
        </row>
        <row r="18">
          <cell r="J18" t="str">
            <v>Sag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ing"/>
      <sheetName val="CMFs"/>
      <sheetName val="Roadside"/>
      <sheetName val="Constraints"/>
      <sheetName val="Traffic"/>
      <sheetName val="Construction"/>
      <sheetName val="Definitions"/>
      <sheetName val="Start Here"/>
      <sheetName val="Configuration 1"/>
      <sheetName val="Configuration 2"/>
      <sheetName val="Configuration 3"/>
      <sheetName val="Configuration 4"/>
      <sheetName val="Configuration 5"/>
      <sheetName val="Configuration 6"/>
      <sheetName val="Configuration 7"/>
      <sheetName val="Configuration 8"/>
      <sheetName val="Configuration 9"/>
      <sheetName val="Configuration 10"/>
      <sheetName val="Configuration 11"/>
      <sheetName val="Configuration 12"/>
      <sheetName val="Configuration 13"/>
      <sheetName val="Configuration 14"/>
      <sheetName val="Configuration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0">
          <cell r="C40" t="str">
            <v xml:space="preserve"> C:\Users\r-avelar-moran\Syncplicity\TxDOT Design Division\Additional 2020\[Rural Two Lane v2.3.xlsx]Configuration 1</v>
          </cell>
          <cell r="D40" t="str">
            <v>RMLS</v>
          </cell>
          <cell r="E40">
            <v>3</v>
          </cell>
          <cell r="F40">
            <v>7</v>
          </cell>
          <cell r="G40">
            <v>4</v>
          </cell>
          <cell r="H40" t="str">
            <v>Weighted Total Score:</v>
          </cell>
          <cell r="I40">
            <v>55</v>
          </cell>
          <cell r="J40">
            <v>69</v>
          </cell>
          <cell r="K40">
            <v>79</v>
          </cell>
          <cell r="L40">
            <v>70</v>
          </cell>
          <cell r="M40">
            <v>100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34E3-81E7-4357-BDCA-642E0B8CB50E}">
  <dimension ref="B2:M144"/>
  <sheetViews>
    <sheetView topLeftCell="A5" zoomScale="50" zoomScaleNormal="50" workbookViewId="0">
      <selection activeCell="A37" sqref="A37"/>
    </sheetView>
  </sheetViews>
  <sheetFormatPr defaultColWidth="9.1796875" defaultRowHeight="14.5" x14ac:dyDescent="0.35"/>
  <cols>
    <col min="2" max="2" width="26.453125" customWidth="1"/>
    <col min="3" max="3" width="167.1796875" bestFit="1" customWidth="1"/>
    <col min="4" max="4" width="28.26953125" customWidth="1"/>
    <col min="5" max="5" width="26.453125" customWidth="1"/>
    <col min="6" max="6" width="20.1796875" customWidth="1"/>
    <col min="7" max="7" width="12" customWidth="1"/>
    <col min="8" max="8" width="35.1796875" bestFit="1" customWidth="1"/>
    <col min="9" max="9" width="18.26953125" bestFit="1" customWidth="1"/>
    <col min="10" max="10" width="19.26953125" bestFit="1" customWidth="1"/>
    <col min="11" max="12" width="18.54296875" bestFit="1" customWidth="1"/>
    <col min="13" max="13" width="16.54296875" bestFit="1" customWidth="1"/>
  </cols>
  <sheetData>
    <row r="2" spans="2:6" ht="23.5" thickBot="1" x14ac:dyDescent="0.55000000000000004">
      <c r="B2" s="142" t="s">
        <v>0</v>
      </c>
      <c r="C2" s="143"/>
      <c r="D2" s="143"/>
      <c r="E2" s="143"/>
      <c r="F2" s="143"/>
    </row>
    <row r="3" spans="2:6" ht="23.25" customHeight="1" thickTop="1" thickBot="1" x14ac:dyDescent="0.6">
      <c r="B3" s="144" t="s">
        <v>1</v>
      </c>
      <c r="C3" s="145"/>
      <c r="D3" s="145"/>
      <c r="E3" s="145"/>
      <c r="F3" s="146"/>
    </row>
    <row r="4" spans="2:6" ht="76.5" customHeight="1" thickTop="1" x14ac:dyDescent="0.35">
      <c r="B4" s="147" t="s">
        <v>39</v>
      </c>
      <c r="C4" s="148"/>
      <c r="D4" s="148"/>
      <c r="E4" s="148"/>
      <c r="F4" s="149"/>
    </row>
    <row r="5" spans="2:6" ht="168" customHeight="1" thickBot="1" x14ac:dyDescent="0.4">
      <c r="B5" s="150" t="s">
        <v>40</v>
      </c>
      <c r="C5" s="151"/>
      <c r="D5" s="151"/>
      <c r="E5" s="151"/>
      <c r="F5" s="152"/>
    </row>
    <row r="6" spans="2:6" ht="20" x14ac:dyDescent="0.35">
      <c r="B6" s="1" t="s">
        <v>2</v>
      </c>
      <c r="C6" s="2"/>
      <c r="D6" s="2"/>
      <c r="E6" s="2"/>
      <c r="F6" s="3"/>
    </row>
    <row r="7" spans="2:6" ht="21" x14ac:dyDescent="0.35">
      <c r="B7" s="4"/>
      <c r="C7" s="5" t="s">
        <v>3</v>
      </c>
      <c r="D7" s="6"/>
      <c r="E7" s="153" t="s">
        <v>33</v>
      </c>
      <c r="F7" s="154"/>
    </row>
    <row r="8" spans="2:6" ht="21" x14ac:dyDescent="0.35">
      <c r="B8" s="7"/>
      <c r="C8" s="5" t="s">
        <v>4</v>
      </c>
      <c r="D8" s="6"/>
      <c r="E8" s="155" t="s">
        <v>5</v>
      </c>
      <c r="F8" s="156"/>
    </row>
    <row r="9" spans="2:6" ht="21.5" thickBot="1" x14ac:dyDescent="0.4">
      <c r="B9" s="4"/>
      <c r="C9" s="5" t="s">
        <v>6</v>
      </c>
      <c r="D9" s="6"/>
      <c r="E9" s="157">
        <v>43875</v>
      </c>
      <c r="F9" s="158"/>
    </row>
    <row r="10" spans="2:6" ht="21.5" thickBot="1" x14ac:dyDescent="0.45">
      <c r="B10" s="4"/>
      <c r="C10" s="5" t="s">
        <v>29</v>
      </c>
      <c r="D10" s="6"/>
      <c r="E10" s="159" t="s">
        <v>31</v>
      </c>
      <c r="F10" s="160"/>
    </row>
    <row r="11" spans="2:6" ht="20" x14ac:dyDescent="0.35">
      <c r="B11" s="1" t="s">
        <v>7</v>
      </c>
      <c r="C11" s="2"/>
      <c r="D11" s="2"/>
      <c r="E11" s="2"/>
      <c r="F11" s="3"/>
    </row>
    <row r="12" spans="2:6" ht="21" x14ac:dyDescent="0.4">
      <c r="B12" s="7"/>
      <c r="C12" s="5" t="s">
        <v>8</v>
      </c>
      <c r="D12" s="6"/>
      <c r="E12" s="161" t="s">
        <v>9</v>
      </c>
      <c r="F12" s="162"/>
    </row>
    <row r="13" spans="2:6" ht="21" x14ac:dyDescent="0.4">
      <c r="B13" s="7"/>
      <c r="C13" s="5" t="s">
        <v>10</v>
      </c>
      <c r="D13" s="8"/>
      <c r="E13" s="159" t="s">
        <v>11</v>
      </c>
      <c r="F13" s="160"/>
    </row>
    <row r="14" spans="2:6" ht="20" x14ac:dyDescent="0.4">
      <c r="B14" s="9"/>
      <c r="C14" s="10" t="s">
        <v>12</v>
      </c>
      <c r="D14" s="11"/>
      <c r="E14" s="163">
        <f>MIN(E37:E41)</f>
        <v>3</v>
      </c>
      <c r="F14" s="164"/>
    </row>
    <row r="15" spans="2:6" ht="20.5" thickBot="1" x14ac:dyDescent="0.45">
      <c r="B15" s="12"/>
      <c r="C15" s="13" t="s">
        <v>13</v>
      </c>
      <c r="D15" s="14"/>
      <c r="E15" s="140">
        <f>MAX(F37:F41)</f>
        <v>13</v>
      </c>
      <c r="F15" s="141"/>
    </row>
    <row r="16" spans="2:6" ht="15" customHeight="1" x14ac:dyDescent="0.35">
      <c r="B16" s="15"/>
      <c r="C16" s="16"/>
      <c r="D16" s="17"/>
      <c r="E16" s="165">
        <f>G34</f>
        <v>12</v>
      </c>
      <c r="F16" s="166"/>
    </row>
    <row r="17" spans="2:13" ht="20.5" thickBot="1" x14ac:dyDescent="0.45">
      <c r="B17" s="18" t="s">
        <v>14</v>
      </c>
      <c r="C17" s="19"/>
      <c r="D17" s="20"/>
      <c r="E17" s="167"/>
      <c r="F17" s="168"/>
    </row>
    <row r="18" spans="2:13" ht="15" thickTop="1" x14ac:dyDescent="0.35"/>
    <row r="30" spans="2:13" x14ac:dyDescent="0.35">
      <c r="B30" s="169" t="s">
        <v>38</v>
      </c>
      <c r="C30" s="169"/>
      <c r="D30" s="169"/>
      <c r="E30" s="169"/>
      <c r="F30" s="169"/>
      <c r="G30" s="169"/>
      <c r="H30" s="169"/>
    </row>
    <row r="31" spans="2:13" ht="15" thickBot="1" x14ac:dyDescent="0.4">
      <c r="B31" s="169"/>
      <c r="C31" s="169"/>
      <c r="D31" s="169"/>
      <c r="E31" s="169"/>
      <c r="F31" s="169"/>
      <c r="G31" s="169"/>
      <c r="H31" s="169"/>
    </row>
    <row r="32" spans="2:13" ht="20.5" thickBot="1" x14ac:dyDescent="0.45">
      <c r="B32" s="169"/>
      <c r="C32" s="169"/>
      <c r="D32" s="169"/>
      <c r="E32" s="169"/>
      <c r="F32" s="169"/>
      <c r="G32" s="169"/>
      <c r="H32" s="169"/>
      <c r="I32" s="170" t="s">
        <v>17</v>
      </c>
      <c r="J32" s="171"/>
      <c r="K32" s="171"/>
      <c r="L32" s="171"/>
      <c r="M32" s="172"/>
    </row>
    <row r="33" spans="2:13" ht="26.5" thickBot="1" x14ac:dyDescent="0.65">
      <c r="B33" s="53"/>
      <c r="C33" s="54"/>
      <c r="D33" s="54"/>
      <c r="E33" s="55" t="s">
        <v>18</v>
      </c>
      <c r="F33" s="55" t="s">
        <v>19</v>
      </c>
      <c r="G33" s="56" t="s">
        <v>20</v>
      </c>
      <c r="H33" s="54"/>
      <c r="I33" s="57" t="s">
        <v>21</v>
      </c>
      <c r="J33" s="58" t="s">
        <v>22</v>
      </c>
      <c r="K33" s="58" t="s">
        <v>23</v>
      </c>
      <c r="L33" s="58" t="s">
        <v>24</v>
      </c>
      <c r="M33" s="59" t="s">
        <v>25</v>
      </c>
    </row>
    <row r="34" spans="2:13" ht="50.5" thickBot="1" x14ac:dyDescent="0.55000000000000004">
      <c r="B34" s="173" t="s">
        <v>37</v>
      </c>
      <c r="C34" s="174"/>
      <c r="D34" s="60"/>
      <c r="E34" s="61">
        <f>MIN(E37:E41)</f>
        <v>3</v>
      </c>
      <c r="F34" s="62">
        <f>MAX(F37:F41)</f>
        <v>13</v>
      </c>
      <c r="G34" s="63">
        <f>SUM(G37:G41)</f>
        <v>12</v>
      </c>
      <c r="H34" s="64" t="s">
        <v>26</v>
      </c>
      <c r="I34" s="65">
        <f t="array" ref="I34">MMULT(TRANSPOSE(I37:I39),$G$37:$G$39)/SUM($G$37:$G$39)</f>
        <v>58.333333333333336</v>
      </c>
      <c r="J34" s="65">
        <f t="array" ref="J34">MMULT(TRANSPOSE(J37:J39),$G$37:$G$39)/SUM($G$37:$G$39)</f>
        <v>69</v>
      </c>
      <c r="K34" s="65">
        <f t="array" ref="K34">MMULT(TRANSPOSE(K37:K39),$G$37:$G$39)/SUM($G$37:$G$39)</f>
        <v>71.666666666666671</v>
      </c>
      <c r="L34" s="65">
        <f t="array" ref="L34">MMULT(TRANSPOSE(L37:L39),$G$37:$G$39)/SUM($G$37:$G$39)</f>
        <v>74</v>
      </c>
      <c r="M34" s="65">
        <f t="array" ref="M34">MMULT(TRANSPOSE(M37:M39),$G$37:$G$39)/SUM($G$37:$G$39)</f>
        <v>100</v>
      </c>
    </row>
    <row r="35" spans="2:13" ht="20.5" thickBot="1" x14ac:dyDescent="0.45">
      <c r="B35" s="175" t="s">
        <v>34</v>
      </c>
      <c r="C35" s="177" t="s">
        <v>27</v>
      </c>
      <c r="D35" s="177" t="s">
        <v>15</v>
      </c>
      <c r="E35" s="21" t="s">
        <v>16</v>
      </c>
      <c r="F35" s="22"/>
      <c r="G35" s="22"/>
      <c r="H35" s="179" t="s">
        <v>28</v>
      </c>
      <c r="I35" s="181" t="s">
        <v>17</v>
      </c>
      <c r="J35" s="182"/>
      <c r="K35" s="182"/>
      <c r="L35" s="182"/>
      <c r="M35" s="183"/>
    </row>
    <row r="36" spans="2:13" ht="20.5" thickBot="1" x14ac:dyDescent="0.45">
      <c r="B36" s="176"/>
      <c r="C36" s="178"/>
      <c r="D36" s="178"/>
      <c r="E36" s="23" t="s">
        <v>18</v>
      </c>
      <c r="F36" s="23" t="s">
        <v>19</v>
      </c>
      <c r="G36" s="24" t="s">
        <v>20</v>
      </c>
      <c r="H36" s="180"/>
      <c r="I36" s="25" t="s">
        <v>21</v>
      </c>
      <c r="J36" s="26" t="s">
        <v>22</v>
      </c>
      <c r="K36" s="26" t="s">
        <v>23</v>
      </c>
      <c r="L36" s="26" t="s">
        <v>24</v>
      </c>
      <c r="M36" s="27" t="s">
        <v>25</v>
      </c>
    </row>
    <row r="37" spans="2:13" ht="20.25" customHeight="1" thickBot="1" x14ac:dyDescent="0.45">
      <c r="B37" s="66">
        <v>1</v>
      </c>
      <c r="C37" s="82" t="s">
        <v>41</v>
      </c>
      <c r="D37" s="82" t="str">
        <f>'[6]Start Here'!D40</f>
        <v>RMLS</v>
      </c>
      <c r="E37" s="82">
        <f>'[6]Start Here'!E40</f>
        <v>3</v>
      </c>
      <c r="F37" s="82">
        <f>'[6]Start Here'!F40</f>
        <v>7</v>
      </c>
      <c r="G37" s="82">
        <f>'[6]Start Here'!G40</f>
        <v>4</v>
      </c>
      <c r="H37" s="82" t="str">
        <f>'[6]Start Here'!H40</f>
        <v>Weighted Total Score:</v>
      </c>
      <c r="I37" s="83">
        <f>'[6]Start Here'!I40</f>
        <v>55</v>
      </c>
      <c r="J37" s="83">
        <f>'[6]Start Here'!J40</f>
        <v>69</v>
      </c>
      <c r="K37" s="83">
        <f>'[6]Start Here'!K40</f>
        <v>79</v>
      </c>
      <c r="L37" s="83">
        <f>'[6]Start Here'!L40</f>
        <v>70</v>
      </c>
      <c r="M37" s="84">
        <f>'[6]Start Here'!M40</f>
        <v>100</v>
      </c>
    </row>
    <row r="38" spans="2:13" ht="20.5" thickBot="1" x14ac:dyDescent="0.45">
      <c r="B38" s="28">
        <v>2</v>
      </c>
      <c r="C38" s="82" t="s">
        <v>42</v>
      </c>
      <c r="D38" s="85" t="str">
        <f>'[4]Start Here'!D96</f>
        <v>R2LS</v>
      </c>
      <c r="E38" s="86">
        <f>'[4]Start Here'!E96</f>
        <v>9</v>
      </c>
      <c r="F38" s="86">
        <f>'[4]Start Here'!F96</f>
        <v>13</v>
      </c>
      <c r="G38" s="86">
        <f>'[4]Start Here'!G96</f>
        <v>4</v>
      </c>
      <c r="H38" s="87" t="str">
        <f>'[4]Start Here'!H96</f>
        <v>Weighted Total Score:</v>
      </c>
      <c r="I38" s="88">
        <f>'[4]Start Here'!I96</f>
        <v>60</v>
      </c>
      <c r="J38" s="89">
        <f>'[4]Start Here'!J96</f>
        <v>69</v>
      </c>
      <c r="K38" s="89">
        <f>'[4]Start Here'!K96</f>
        <v>68</v>
      </c>
      <c r="L38" s="89">
        <f>'[4]Start Here'!L96</f>
        <v>76</v>
      </c>
      <c r="M38" s="90">
        <f>'[4]Start Here'!M96</f>
        <v>100</v>
      </c>
    </row>
    <row r="39" spans="2:13" ht="20" x14ac:dyDescent="0.4">
      <c r="B39" s="28">
        <v>3</v>
      </c>
      <c r="C39" s="82" t="s">
        <v>43</v>
      </c>
      <c r="D39" s="85" t="str">
        <f>'[4]Start Here'!D96</f>
        <v>R2LS</v>
      </c>
      <c r="E39" s="86">
        <f>'[4]Start Here'!E96</f>
        <v>9</v>
      </c>
      <c r="F39" s="86">
        <f>'[4]Start Here'!F96</f>
        <v>13</v>
      </c>
      <c r="G39" s="86">
        <f>'[4]Start Here'!G96</f>
        <v>4</v>
      </c>
      <c r="H39" s="86" t="str">
        <f>'[4]Start Here'!H96</f>
        <v>Weighted Total Score:</v>
      </c>
      <c r="I39" s="88">
        <f>'[4]Start Here'!I96</f>
        <v>60</v>
      </c>
      <c r="J39" s="89">
        <f>'[4]Start Here'!J96</f>
        <v>69</v>
      </c>
      <c r="K39" s="89">
        <f>'[4]Start Here'!K96</f>
        <v>68</v>
      </c>
      <c r="L39" s="89">
        <f>'[4]Start Here'!L96</f>
        <v>76</v>
      </c>
      <c r="M39" s="90">
        <f>'[4]Start Here'!M96</f>
        <v>100</v>
      </c>
    </row>
    <row r="40" spans="2:13" ht="20" x14ac:dyDescent="0.4">
      <c r="B40" s="28">
        <v>4</v>
      </c>
      <c r="C40" s="85"/>
      <c r="D40" s="85"/>
      <c r="E40" s="86"/>
      <c r="F40" s="86"/>
      <c r="G40" s="86"/>
      <c r="H40" s="86"/>
      <c r="I40" s="88"/>
      <c r="J40" s="89"/>
      <c r="K40" s="89"/>
      <c r="L40" s="89"/>
      <c r="M40" s="90"/>
    </row>
    <row r="41" spans="2:13" ht="20" x14ac:dyDescent="0.4">
      <c r="B41" s="28">
        <v>5</v>
      </c>
      <c r="C41" s="85"/>
      <c r="D41" s="85"/>
      <c r="E41" s="86"/>
      <c r="F41" s="86"/>
      <c r="G41" s="86"/>
      <c r="H41" s="86"/>
      <c r="I41" s="88"/>
      <c r="J41" s="89"/>
      <c r="K41" s="89"/>
      <c r="L41" s="89"/>
      <c r="M41" s="90"/>
    </row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</sheetData>
  <sheetProtection sheet="1" objects="1" scenarios="1"/>
  <mergeCells count="21">
    <mergeCell ref="E16:F17"/>
    <mergeCell ref="B30:H32"/>
    <mergeCell ref="I32:M32"/>
    <mergeCell ref="B34:C34"/>
    <mergeCell ref="B35:B36"/>
    <mergeCell ref="C35:C36"/>
    <mergeCell ref="D35:D36"/>
    <mergeCell ref="H35:H36"/>
    <mergeCell ref="I35:M35"/>
    <mergeCell ref="E15:F15"/>
    <mergeCell ref="B2:F2"/>
    <mergeCell ref="B3:F3"/>
    <mergeCell ref="B4:F4"/>
    <mergeCell ref="B5:F5"/>
    <mergeCell ref="E7:F7"/>
    <mergeCell ref="E8:F8"/>
    <mergeCell ref="E9:F9"/>
    <mergeCell ref="E10:F10"/>
    <mergeCell ref="E12:F12"/>
    <mergeCell ref="E13:F13"/>
    <mergeCell ref="E14:F14"/>
  </mergeCells>
  <conditionalFormatting sqref="B37:B38 D38:G38 B40:B41">
    <cfRule type="expression" dxfId="48" priority="43">
      <formula>#REF!=" "</formula>
    </cfRule>
  </conditionalFormatting>
  <conditionalFormatting sqref="B39 D39:G39 I39:M39">
    <cfRule type="expression" dxfId="47" priority="45">
      <formula>#REF!=" "</formula>
    </cfRule>
  </conditionalFormatting>
  <conditionalFormatting sqref="C38:C39">
    <cfRule type="expression" dxfId="46" priority="1">
      <formula>#REF!=" "</formula>
    </cfRule>
  </conditionalFormatting>
  <conditionalFormatting sqref="C37:M37 H38:M38 C40:G41 I40:M41">
    <cfRule type="expression" dxfId="45" priority="46">
      <formula>#REF!=" "</formula>
    </cfRule>
  </conditionalFormatting>
  <conditionalFormatting sqref="H39:H252">
    <cfRule type="expression" dxfId="44" priority="48">
      <formula>#REF!=" "</formula>
    </cfRule>
  </conditionalFormatting>
  <dataValidations count="2">
    <dataValidation type="list" allowBlank="1" showInputMessage="1" showErrorMessage="1" sqref="E13:F13" xr:uid="{72D7C12E-EF7C-43A5-A243-8A03A00B7D66}">
      <formula1>PrType</formula1>
    </dataValidation>
    <dataValidation type="decimal" allowBlank="1" showInputMessage="1" showErrorMessage="1" error="EMP value should be greater than BMP value by 15 miles or less" sqref="E15:F15" xr:uid="{35EEE91F-B096-47A1-A487-3C24FF7BE08C}">
      <formula1>E14</formula1>
      <formula2>E14+15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56A4899-D05C-45E9-A0E2-ECF1606A4642}">
          <x14:formula1>
            <xm:f>'Pulldown options'!$B$1:$B$3</xm:f>
          </x14:formula1>
          <xm:sqref>E10:F10</xm:sqref>
        </x14:dataValidation>
        <x14:dataValidation type="list" allowBlank="1" showInputMessage="1" showErrorMessage="1" xr:uid="{4F025285-39D2-404F-AF95-6CAD00A30721}">
          <x14:formula1>
            <xm:f>INDIRECT('C:\Users\r-avelar-moran\Syncplicity\TxDOT Design Division\Additional 2020\[Rural Two Lane v2.3.xlsx]Construction'!#REF!)</xm:f>
          </x14:formula1>
          <xm:sqref>H38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905A5-F7CA-448D-9861-FEF4207915EA}">
  <dimension ref="B2:M144"/>
  <sheetViews>
    <sheetView topLeftCell="A5" zoomScale="55" zoomScaleNormal="55" workbookViewId="0"/>
  </sheetViews>
  <sheetFormatPr defaultRowHeight="14.5" x14ac:dyDescent="0.35"/>
  <cols>
    <col min="2" max="2" width="26.453125" customWidth="1"/>
    <col min="3" max="3" width="167.1796875" bestFit="1" customWidth="1"/>
    <col min="4" max="4" width="28.26953125" customWidth="1"/>
    <col min="5" max="5" width="26.453125" customWidth="1"/>
    <col min="6" max="6" width="20.1796875" customWidth="1"/>
    <col min="7" max="7" width="12" customWidth="1"/>
    <col min="8" max="8" width="35.1796875" bestFit="1" customWidth="1"/>
    <col min="9" max="9" width="18.26953125" bestFit="1" customWidth="1"/>
    <col min="10" max="10" width="19.26953125" bestFit="1" customWidth="1"/>
    <col min="11" max="12" width="18.54296875" bestFit="1" customWidth="1"/>
    <col min="13" max="13" width="16.54296875" bestFit="1" customWidth="1"/>
  </cols>
  <sheetData>
    <row r="2" spans="2:6" ht="23.5" thickBot="1" x14ac:dyDescent="0.55000000000000004">
      <c r="B2" s="142" t="s">
        <v>0</v>
      </c>
      <c r="C2" s="143"/>
      <c r="D2" s="143"/>
      <c r="E2" s="143"/>
      <c r="F2" s="143"/>
    </row>
    <row r="3" spans="2:6" ht="23.25" customHeight="1" thickTop="1" thickBot="1" x14ac:dyDescent="0.6">
      <c r="B3" s="144" t="s">
        <v>1</v>
      </c>
      <c r="C3" s="145"/>
      <c r="D3" s="145"/>
      <c r="E3" s="145"/>
      <c r="F3" s="146"/>
    </row>
    <row r="4" spans="2:6" ht="76.5" customHeight="1" thickTop="1" x14ac:dyDescent="0.35">
      <c r="B4" s="147" t="s">
        <v>39</v>
      </c>
      <c r="C4" s="148"/>
      <c r="D4" s="148"/>
      <c r="E4" s="148"/>
      <c r="F4" s="149"/>
    </row>
    <row r="5" spans="2:6" ht="168" customHeight="1" thickBot="1" x14ac:dyDescent="0.4">
      <c r="B5" s="150" t="s">
        <v>40</v>
      </c>
      <c r="C5" s="151"/>
      <c r="D5" s="151"/>
      <c r="E5" s="151"/>
      <c r="F5" s="152"/>
    </row>
    <row r="6" spans="2:6" ht="20" x14ac:dyDescent="0.35">
      <c r="B6" s="1" t="s">
        <v>2</v>
      </c>
      <c r="C6" s="2"/>
      <c r="D6" s="2"/>
      <c r="E6" s="2"/>
      <c r="F6" s="3"/>
    </row>
    <row r="7" spans="2:6" ht="21" x14ac:dyDescent="0.35">
      <c r="B7" s="4"/>
      <c r="C7" s="5" t="s">
        <v>3</v>
      </c>
      <c r="D7" s="6"/>
      <c r="E7" s="186" t="s">
        <v>33</v>
      </c>
      <c r="F7" s="187"/>
    </row>
    <row r="8" spans="2:6" ht="21" x14ac:dyDescent="0.35">
      <c r="B8" s="7"/>
      <c r="C8" s="5" t="s">
        <v>4</v>
      </c>
      <c r="D8" s="6"/>
      <c r="E8" s="188" t="s">
        <v>5</v>
      </c>
      <c r="F8" s="189"/>
    </row>
    <row r="9" spans="2:6" ht="21.5" thickBot="1" x14ac:dyDescent="0.4">
      <c r="B9" s="4"/>
      <c r="C9" s="5" t="s">
        <v>6</v>
      </c>
      <c r="D9" s="6"/>
      <c r="E9" s="190">
        <v>43875</v>
      </c>
      <c r="F9" s="191"/>
    </row>
    <row r="10" spans="2:6" ht="21.5" thickBot="1" x14ac:dyDescent="0.45">
      <c r="B10" s="4"/>
      <c r="C10" s="5" t="s">
        <v>29</v>
      </c>
      <c r="D10" s="6"/>
      <c r="E10" s="184" t="s">
        <v>31</v>
      </c>
      <c r="F10" s="185"/>
    </row>
    <row r="11" spans="2:6" ht="20" x14ac:dyDescent="0.35">
      <c r="B11" s="1" t="s">
        <v>7</v>
      </c>
      <c r="C11" s="2"/>
      <c r="D11" s="2"/>
      <c r="E11" s="2"/>
      <c r="F11" s="3"/>
    </row>
    <row r="12" spans="2:6" ht="21" x14ac:dyDescent="0.4">
      <c r="B12" s="7"/>
      <c r="C12" s="5" t="s">
        <v>8</v>
      </c>
      <c r="D12" s="6"/>
      <c r="E12" s="192" t="s">
        <v>9</v>
      </c>
      <c r="F12" s="193"/>
    </row>
    <row r="13" spans="2:6" ht="21" x14ac:dyDescent="0.4">
      <c r="B13" s="7"/>
      <c r="C13" s="5" t="s">
        <v>10</v>
      </c>
      <c r="D13" s="8"/>
      <c r="E13" s="184" t="s">
        <v>11</v>
      </c>
      <c r="F13" s="185"/>
    </row>
    <row r="14" spans="2:6" ht="20" x14ac:dyDescent="0.4">
      <c r="B14" s="9"/>
      <c r="C14" s="10" t="s">
        <v>12</v>
      </c>
      <c r="D14" s="11"/>
      <c r="E14" s="163">
        <f>MIN(E37:E51)</f>
        <v>0</v>
      </c>
      <c r="F14" s="164"/>
    </row>
    <row r="15" spans="2:6" ht="20.5" thickBot="1" x14ac:dyDescent="0.45">
      <c r="B15" s="12"/>
      <c r="C15" s="13" t="s">
        <v>13</v>
      </c>
      <c r="D15" s="14"/>
      <c r="E15" s="140">
        <f>MAX(F37:F51)</f>
        <v>0</v>
      </c>
      <c r="F15" s="141"/>
    </row>
    <row r="16" spans="2:6" ht="15" customHeight="1" x14ac:dyDescent="0.35">
      <c r="B16" s="15"/>
      <c r="C16" s="16"/>
      <c r="D16" s="17"/>
      <c r="E16" s="165">
        <f>G34</f>
        <v>0</v>
      </c>
      <c r="F16" s="166"/>
    </row>
    <row r="17" spans="2:13" ht="20.5" thickBot="1" x14ac:dyDescent="0.45">
      <c r="B17" s="18" t="s">
        <v>14</v>
      </c>
      <c r="C17" s="19"/>
      <c r="D17" s="20"/>
      <c r="E17" s="167"/>
      <c r="F17" s="168"/>
    </row>
    <row r="18" spans="2:13" ht="15" thickTop="1" x14ac:dyDescent="0.35"/>
    <row r="30" spans="2:13" x14ac:dyDescent="0.35">
      <c r="B30" s="169" t="s">
        <v>38</v>
      </c>
      <c r="C30" s="169"/>
      <c r="D30" s="169"/>
      <c r="E30" s="169"/>
      <c r="F30" s="169"/>
      <c r="G30" s="169"/>
      <c r="H30" s="169"/>
    </row>
    <row r="31" spans="2:13" ht="15" thickBot="1" x14ac:dyDescent="0.4">
      <c r="B31" s="169"/>
      <c r="C31" s="169"/>
      <c r="D31" s="169"/>
      <c r="E31" s="169"/>
      <c r="F31" s="169"/>
      <c r="G31" s="169"/>
      <c r="H31" s="169"/>
    </row>
    <row r="32" spans="2:13" ht="20.5" thickBot="1" x14ac:dyDescent="0.45">
      <c r="B32" s="169"/>
      <c r="C32" s="169"/>
      <c r="D32" s="169"/>
      <c r="E32" s="169"/>
      <c r="F32" s="169"/>
      <c r="G32" s="169"/>
      <c r="H32" s="169"/>
      <c r="I32" s="170" t="s">
        <v>17</v>
      </c>
      <c r="J32" s="171"/>
      <c r="K32" s="171"/>
      <c r="L32" s="171"/>
      <c r="M32" s="172"/>
    </row>
    <row r="33" spans="2:13" ht="26.5" thickBot="1" x14ac:dyDescent="0.65">
      <c r="B33" s="53"/>
      <c r="C33" s="54"/>
      <c r="D33" s="54"/>
      <c r="E33" s="55" t="s">
        <v>18</v>
      </c>
      <c r="F33" s="55" t="s">
        <v>19</v>
      </c>
      <c r="G33" s="56" t="s">
        <v>20</v>
      </c>
      <c r="H33" s="54"/>
      <c r="I33" s="57" t="s">
        <v>21</v>
      </c>
      <c r="J33" s="58" t="s">
        <v>22</v>
      </c>
      <c r="K33" s="58" t="s">
        <v>23</v>
      </c>
      <c r="L33" s="58" t="s">
        <v>24</v>
      </c>
      <c r="M33" s="59" t="s">
        <v>25</v>
      </c>
    </row>
    <row r="34" spans="2:13" ht="50.5" thickBot="1" x14ac:dyDescent="0.55000000000000004">
      <c r="B34" s="173" t="s">
        <v>37</v>
      </c>
      <c r="C34" s="174"/>
      <c r="D34" s="60"/>
      <c r="E34" s="61">
        <f>MIN(E37:E86)</f>
        <v>0</v>
      </c>
      <c r="F34" s="62">
        <f>MAX(F37:F86)</f>
        <v>0</v>
      </c>
      <c r="G34" s="63">
        <f>SUM(G37:G86)</f>
        <v>0</v>
      </c>
      <c r="H34" s="64" t="s">
        <v>26</v>
      </c>
      <c r="I34" s="65" t="e">
        <f t="array" ref="I34">MMULT(TRANSPOSE(I95:I144),$H95:$H144)/$G34</f>
        <v>#DIV/0!</v>
      </c>
      <c r="J34" s="65" t="e">
        <f t="array" ref="J34">MMULT(TRANSPOSE(J95:J144),$H95:$H144)/$G34</f>
        <v>#DIV/0!</v>
      </c>
      <c r="K34" s="65" t="e">
        <f t="array" ref="K34">MMULT(TRANSPOSE(K95:K144),$H95:$H144)/$G34</f>
        <v>#DIV/0!</v>
      </c>
      <c r="L34" s="65" t="e">
        <f t="array" ref="L34">MMULT(TRANSPOSE(L95:L144),$H95:$H144)/$G34</f>
        <v>#DIV/0!</v>
      </c>
      <c r="M34" s="65" t="e">
        <f t="array" ref="M34">MMULT(TRANSPOSE(M95:M144),$H95:$H144)/$G34</f>
        <v>#DIV/0!</v>
      </c>
    </row>
    <row r="35" spans="2:13" ht="20.5" thickBot="1" x14ac:dyDescent="0.45">
      <c r="B35" s="175" t="s">
        <v>34</v>
      </c>
      <c r="C35" s="177" t="s">
        <v>27</v>
      </c>
      <c r="D35" s="177" t="s">
        <v>15</v>
      </c>
      <c r="E35" s="21" t="s">
        <v>16</v>
      </c>
      <c r="F35" s="22"/>
      <c r="G35" s="22"/>
      <c r="H35" s="179" t="s">
        <v>28</v>
      </c>
      <c r="I35" s="181" t="s">
        <v>17</v>
      </c>
      <c r="J35" s="182"/>
      <c r="K35" s="182"/>
      <c r="L35" s="182"/>
      <c r="M35" s="183"/>
    </row>
    <row r="36" spans="2:13" ht="20.5" thickBot="1" x14ac:dyDescent="0.45">
      <c r="B36" s="176"/>
      <c r="C36" s="178"/>
      <c r="D36" s="178"/>
      <c r="E36" s="23" t="s">
        <v>18</v>
      </c>
      <c r="F36" s="23" t="s">
        <v>19</v>
      </c>
      <c r="G36" s="24" t="s">
        <v>20</v>
      </c>
      <c r="H36" s="180"/>
      <c r="I36" s="25" t="s">
        <v>21</v>
      </c>
      <c r="J36" s="26" t="s">
        <v>22</v>
      </c>
      <c r="K36" s="26" t="s">
        <v>23</v>
      </c>
      <c r="L36" s="26" t="s">
        <v>24</v>
      </c>
      <c r="M36" s="27" t="s">
        <v>25</v>
      </c>
    </row>
    <row r="37" spans="2:13" ht="20.25" customHeight="1" x14ac:dyDescent="0.4">
      <c r="B37" s="66">
        <v>1</v>
      </c>
      <c r="C37" s="68"/>
      <c r="D37" s="68"/>
      <c r="E37" s="68"/>
      <c r="F37" s="68"/>
      <c r="G37" s="68"/>
      <c r="H37" s="68"/>
      <c r="I37" s="69"/>
      <c r="J37" s="69"/>
      <c r="K37" s="69"/>
      <c r="L37" s="69"/>
      <c r="M37" s="70"/>
    </row>
    <row r="38" spans="2:13" ht="20" x14ac:dyDescent="0.4">
      <c r="B38" s="28">
        <v>2</v>
      </c>
      <c r="C38" s="71"/>
      <c r="D38" s="71"/>
      <c r="E38" s="72"/>
      <c r="F38" s="72"/>
      <c r="G38" s="72"/>
      <c r="H38" s="73"/>
      <c r="I38" s="74"/>
      <c r="J38" s="75"/>
      <c r="K38" s="75"/>
      <c r="L38" s="75"/>
      <c r="M38" s="76"/>
    </row>
    <row r="39" spans="2:13" ht="20" x14ac:dyDescent="0.4">
      <c r="B39" s="28">
        <v>3</v>
      </c>
      <c r="C39" s="71"/>
      <c r="D39" s="71"/>
      <c r="E39" s="72"/>
      <c r="F39" s="72"/>
      <c r="G39" s="72"/>
      <c r="H39" s="72"/>
      <c r="I39" s="74"/>
      <c r="J39" s="75"/>
      <c r="K39" s="75"/>
      <c r="L39" s="75"/>
      <c r="M39" s="76"/>
    </row>
    <row r="40" spans="2:13" ht="20" x14ac:dyDescent="0.4">
      <c r="B40" s="28">
        <v>4</v>
      </c>
      <c r="C40" s="71"/>
      <c r="D40" s="71"/>
      <c r="E40" s="72"/>
      <c r="F40" s="72"/>
      <c r="G40" s="72"/>
      <c r="H40" s="72"/>
      <c r="I40" s="74"/>
      <c r="J40" s="75"/>
      <c r="K40" s="75"/>
      <c r="L40" s="75"/>
      <c r="M40" s="76"/>
    </row>
    <row r="41" spans="2:13" ht="20" x14ac:dyDescent="0.4">
      <c r="B41" s="28">
        <v>5</v>
      </c>
      <c r="C41" s="71"/>
      <c r="D41" s="71"/>
      <c r="E41" s="72"/>
      <c r="F41" s="72"/>
      <c r="G41" s="72"/>
      <c r="H41" s="72"/>
      <c r="I41" s="74"/>
      <c r="J41" s="75"/>
      <c r="K41" s="75"/>
      <c r="L41" s="75"/>
      <c r="M41" s="76"/>
    </row>
    <row r="42" spans="2:13" ht="20" x14ac:dyDescent="0.4">
      <c r="B42" s="28">
        <v>6</v>
      </c>
      <c r="C42" s="71"/>
      <c r="D42" s="71"/>
      <c r="E42" s="72"/>
      <c r="F42" s="72"/>
      <c r="G42" s="72"/>
      <c r="H42" s="72"/>
      <c r="I42" s="74"/>
      <c r="J42" s="75"/>
      <c r="K42" s="75"/>
      <c r="L42" s="75"/>
      <c r="M42" s="76"/>
    </row>
    <row r="43" spans="2:13" ht="20" x14ac:dyDescent="0.4">
      <c r="B43" s="28">
        <v>7</v>
      </c>
      <c r="C43" s="71"/>
      <c r="D43" s="71"/>
      <c r="E43" s="72"/>
      <c r="F43" s="72"/>
      <c r="G43" s="72"/>
      <c r="H43" s="72"/>
      <c r="I43" s="74"/>
      <c r="J43" s="75"/>
      <c r="K43" s="75"/>
      <c r="L43" s="75"/>
      <c r="M43" s="76"/>
    </row>
    <row r="44" spans="2:13" ht="20" x14ac:dyDescent="0.4">
      <c r="B44" s="28">
        <v>8</v>
      </c>
      <c r="C44" s="71"/>
      <c r="D44" s="71"/>
      <c r="E44" s="72"/>
      <c r="F44" s="72"/>
      <c r="G44" s="72"/>
      <c r="H44" s="72"/>
      <c r="I44" s="74"/>
      <c r="J44" s="75"/>
      <c r="K44" s="75"/>
      <c r="L44" s="75"/>
      <c r="M44" s="76"/>
    </row>
    <row r="45" spans="2:13" ht="20" x14ac:dyDescent="0.4">
      <c r="B45" s="28">
        <v>9</v>
      </c>
      <c r="C45" s="71"/>
      <c r="D45" s="71"/>
      <c r="E45" s="72"/>
      <c r="F45" s="72"/>
      <c r="G45" s="72"/>
      <c r="H45" s="72"/>
      <c r="I45" s="74"/>
      <c r="J45" s="75"/>
      <c r="K45" s="75"/>
      <c r="L45" s="75"/>
      <c r="M45" s="76"/>
    </row>
    <row r="46" spans="2:13" ht="20" x14ac:dyDescent="0.4">
      <c r="B46" s="28">
        <v>10</v>
      </c>
      <c r="C46" s="71"/>
      <c r="D46" s="71"/>
      <c r="E46" s="72"/>
      <c r="F46" s="72"/>
      <c r="G46" s="72"/>
      <c r="H46" s="72"/>
      <c r="I46" s="74"/>
      <c r="J46" s="75"/>
      <c r="K46" s="75"/>
      <c r="L46" s="75"/>
      <c r="M46" s="76"/>
    </row>
    <row r="47" spans="2:13" ht="20" x14ac:dyDescent="0.4">
      <c r="B47" s="28">
        <v>11</v>
      </c>
      <c r="C47" s="71"/>
      <c r="D47" s="71"/>
      <c r="E47" s="72"/>
      <c r="F47" s="72"/>
      <c r="G47" s="72"/>
      <c r="H47" s="72"/>
      <c r="I47" s="74"/>
      <c r="J47" s="75"/>
      <c r="K47" s="75"/>
      <c r="L47" s="75"/>
      <c r="M47" s="76"/>
    </row>
    <row r="48" spans="2:13" ht="20" x14ac:dyDescent="0.4">
      <c r="B48" s="28">
        <v>12</v>
      </c>
      <c r="C48" s="71"/>
      <c r="D48" s="71"/>
      <c r="E48" s="72"/>
      <c r="F48" s="72"/>
      <c r="G48" s="72"/>
      <c r="H48" s="72"/>
      <c r="I48" s="74"/>
      <c r="J48" s="75"/>
      <c r="K48" s="75"/>
      <c r="L48" s="75"/>
      <c r="M48" s="76"/>
    </row>
    <row r="49" spans="2:13" ht="20" x14ac:dyDescent="0.4">
      <c r="B49" s="28">
        <v>13</v>
      </c>
      <c r="C49" s="71"/>
      <c r="D49" s="71"/>
      <c r="E49" s="72"/>
      <c r="F49" s="72"/>
      <c r="G49" s="72"/>
      <c r="H49" s="72"/>
      <c r="I49" s="74"/>
      <c r="J49" s="75"/>
      <c r="K49" s="75"/>
      <c r="L49" s="75"/>
      <c r="M49" s="76"/>
    </row>
    <row r="50" spans="2:13" ht="20" x14ac:dyDescent="0.4">
      <c r="B50" s="28">
        <v>14</v>
      </c>
      <c r="C50" s="71"/>
      <c r="D50" s="71"/>
      <c r="E50" s="72"/>
      <c r="F50" s="72"/>
      <c r="G50" s="72"/>
      <c r="H50" s="72"/>
      <c r="I50" s="74"/>
      <c r="J50" s="75"/>
      <c r="K50" s="75"/>
      <c r="L50" s="75"/>
      <c r="M50" s="76"/>
    </row>
    <row r="51" spans="2:13" ht="20" x14ac:dyDescent="0.4">
      <c r="B51" s="28">
        <v>15</v>
      </c>
      <c r="C51" s="71"/>
      <c r="D51" s="71"/>
      <c r="E51" s="72"/>
      <c r="F51" s="72"/>
      <c r="G51" s="72"/>
      <c r="H51" s="72"/>
      <c r="I51" s="74"/>
      <c r="J51" s="75"/>
      <c r="K51" s="75"/>
      <c r="L51" s="75"/>
      <c r="M51" s="76"/>
    </row>
    <row r="52" spans="2:13" ht="20" x14ac:dyDescent="0.4">
      <c r="B52" s="28">
        <v>16</v>
      </c>
      <c r="C52" s="71"/>
      <c r="D52" s="71"/>
      <c r="E52" s="72"/>
      <c r="F52" s="72"/>
      <c r="G52" s="72"/>
      <c r="H52" s="72"/>
      <c r="I52" s="74"/>
      <c r="J52" s="75"/>
      <c r="K52" s="75"/>
      <c r="L52" s="75"/>
      <c r="M52" s="76"/>
    </row>
    <row r="53" spans="2:13" ht="20" x14ac:dyDescent="0.4">
      <c r="B53" s="28">
        <v>17</v>
      </c>
      <c r="C53" s="71"/>
      <c r="D53" s="71"/>
      <c r="E53" s="72"/>
      <c r="F53" s="72"/>
      <c r="G53" s="72"/>
      <c r="H53" s="72"/>
      <c r="I53" s="74"/>
      <c r="J53" s="75"/>
      <c r="K53" s="75"/>
      <c r="L53" s="75"/>
      <c r="M53" s="76"/>
    </row>
    <row r="54" spans="2:13" ht="20" x14ac:dyDescent="0.4">
      <c r="B54" s="28">
        <v>18</v>
      </c>
      <c r="C54" s="71"/>
      <c r="D54" s="71"/>
      <c r="E54" s="72"/>
      <c r="F54" s="72"/>
      <c r="G54" s="72"/>
      <c r="H54" s="72"/>
      <c r="I54" s="74"/>
      <c r="J54" s="75"/>
      <c r="K54" s="75"/>
      <c r="L54" s="75"/>
      <c r="M54" s="76"/>
    </row>
    <row r="55" spans="2:13" ht="20" x14ac:dyDescent="0.4">
      <c r="B55" s="28">
        <v>19</v>
      </c>
      <c r="C55" s="71"/>
      <c r="D55" s="71"/>
      <c r="E55" s="72"/>
      <c r="F55" s="72"/>
      <c r="G55" s="72"/>
      <c r="H55" s="72"/>
      <c r="I55" s="74"/>
      <c r="J55" s="75"/>
      <c r="K55" s="75"/>
      <c r="L55" s="75"/>
      <c r="M55" s="76"/>
    </row>
    <row r="56" spans="2:13" ht="20" x14ac:dyDescent="0.4">
      <c r="B56" s="28">
        <v>20</v>
      </c>
      <c r="C56" s="71"/>
      <c r="D56" s="71"/>
      <c r="E56" s="72"/>
      <c r="F56" s="72"/>
      <c r="G56" s="72"/>
      <c r="H56" s="72"/>
      <c r="I56" s="74"/>
      <c r="J56" s="75"/>
      <c r="K56" s="75"/>
      <c r="L56" s="75"/>
      <c r="M56" s="76"/>
    </row>
    <row r="57" spans="2:13" ht="20" x14ac:dyDescent="0.4">
      <c r="B57" s="28">
        <v>21</v>
      </c>
      <c r="C57" s="71"/>
      <c r="D57" s="71"/>
      <c r="E57" s="72"/>
      <c r="F57" s="72"/>
      <c r="G57" s="72"/>
      <c r="H57" s="72"/>
      <c r="I57" s="74"/>
      <c r="J57" s="75"/>
      <c r="K57" s="75"/>
      <c r="L57" s="75"/>
      <c r="M57" s="76"/>
    </row>
    <row r="58" spans="2:13" ht="20" x14ac:dyDescent="0.4">
      <c r="B58" s="28">
        <v>22</v>
      </c>
      <c r="C58" s="71"/>
      <c r="D58" s="71"/>
      <c r="E58" s="72"/>
      <c r="F58" s="72"/>
      <c r="G58" s="72"/>
      <c r="H58" s="72"/>
      <c r="I58" s="74"/>
      <c r="J58" s="75"/>
      <c r="K58" s="75"/>
      <c r="L58" s="75"/>
      <c r="M58" s="76"/>
    </row>
    <row r="59" spans="2:13" ht="20" x14ac:dyDescent="0.4">
      <c r="B59" s="28">
        <v>23</v>
      </c>
      <c r="C59" s="71"/>
      <c r="D59" s="71"/>
      <c r="E59" s="72"/>
      <c r="F59" s="72"/>
      <c r="G59" s="72"/>
      <c r="H59" s="72"/>
      <c r="I59" s="74"/>
      <c r="J59" s="75"/>
      <c r="K59" s="75"/>
      <c r="L59" s="75"/>
      <c r="M59" s="76"/>
    </row>
    <row r="60" spans="2:13" ht="20" x14ac:dyDescent="0.4">
      <c r="B60" s="28">
        <v>24</v>
      </c>
      <c r="C60" s="71"/>
      <c r="D60" s="71"/>
      <c r="E60" s="72"/>
      <c r="F60" s="72"/>
      <c r="G60" s="72"/>
      <c r="H60" s="72"/>
      <c r="I60" s="74"/>
      <c r="J60" s="75"/>
      <c r="K60" s="75"/>
      <c r="L60" s="75"/>
      <c r="M60" s="76"/>
    </row>
    <row r="61" spans="2:13" ht="20" x14ac:dyDescent="0.4">
      <c r="B61" s="28">
        <v>25</v>
      </c>
      <c r="C61" s="71"/>
      <c r="D61" s="71"/>
      <c r="E61" s="72"/>
      <c r="F61" s="72"/>
      <c r="G61" s="72"/>
      <c r="H61" s="72"/>
      <c r="I61" s="74"/>
      <c r="J61" s="75"/>
      <c r="K61" s="75"/>
      <c r="L61" s="75"/>
      <c r="M61" s="76"/>
    </row>
    <row r="62" spans="2:13" ht="20" x14ac:dyDescent="0.4">
      <c r="B62" s="28">
        <v>26</v>
      </c>
      <c r="C62" s="71"/>
      <c r="D62" s="71"/>
      <c r="E62" s="72"/>
      <c r="F62" s="72"/>
      <c r="G62" s="72"/>
      <c r="H62" s="72"/>
      <c r="I62" s="74"/>
      <c r="J62" s="75"/>
      <c r="K62" s="75"/>
      <c r="L62" s="75"/>
      <c r="M62" s="76"/>
    </row>
    <row r="63" spans="2:13" ht="20" x14ac:dyDescent="0.4">
      <c r="B63" s="28">
        <v>27</v>
      </c>
      <c r="C63" s="71"/>
      <c r="D63" s="71"/>
      <c r="E63" s="72"/>
      <c r="F63" s="72"/>
      <c r="G63" s="72"/>
      <c r="H63" s="72"/>
      <c r="I63" s="74"/>
      <c r="J63" s="75"/>
      <c r="K63" s="75"/>
      <c r="L63" s="75"/>
      <c r="M63" s="76"/>
    </row>
    <row r="64" spans="2:13" ht="20" x14ac:dyDescent="0.4">
      <c r="B64" s="28">
        <v>28</v>
      </c>
      <c r="C64" s="71"/>
      <c r="D64" s="71"/>
      <c r="E64" s="72"/>
      <c r="F64" s="72"/>
      <c r="G64" s="72"/>
      <c r="H64" s="72"/>
      <c r="I64" s="74"/>
      <c r="J64" s="75"/>
      <c r="K64" s="75"/>
      <c r="L64" s="75"/>
      <c r="M64" s="76"/>
    </row>
    <row r="65" spans="2:13" ht="20" x14ac:dyDescent="0.4">
      <c r="B65" s="28">
        <v>29</v>
      </c>
      <c r="C65" s="71"/>
      <c r="D65" s="71"/>
      <c r="E65" s="72"/>
      <c r="F65" s="72"/>
      <c r="G65" s="72"/>
      <c r="H65" s="72"/>
      <c r="I65" s="74"/>
      <c r="J65" s="75"/>
      <c r="K65" s="75"/>
      <c r="L65" s="75"/>
      <c r="M65" s="76"/>
    </row>
    <row r="66" spans="2:13" ht="20" x14ac:dyDescent="0.4">
      <c r="B66" s="28">
        <v>30</v>
      </c>
      <c r="C66" s="71"/>
      <c r="D66" s="71"/>
      <c r="E66" s="72"/>
      <c r="F66" s="72"/>
      <c r="G66" s="72"/>
      <c r="H66" s="72"/>
      <c r="I66" s="74"/>
      <c r="J66" s="75"/>
      <c r="K66" s="75"/>
      <c r="L66" s="75"/>
      <c r="M66" s="76"/>
    </row>
    <row r="67" spans="2:13" ht="20" x14ac:dyDescent="0.4">
      <c r="B67" s="28">
        <v>31</v>
      </c>
      <c r="C67" s="71"/>
      <c r="D67" s="71"/>
      <c r="E67" s="72"/>
      <c r="F67" s="72"/>
      <c r="G67" s="72"/>
      <c r="H67" s="72"/>
      <c r="I67" s="74"/>
      <c r="J67" s="75"/>
      <c r="K67" s="75"/>
      <c r="L67" s="75"/>
      <c r="M67" s="76"/>
    </row>
    <row r="68" spans="2:13" ht="20" x14ac:dyDescent="0.4">
      <c r="B68" s="28">
        <v>32</v>
      </c>
      <c r="C68" s="71"/>
      <c r="D68" s="71"/>
      <c r="E68" s="72"/>
      <c r="F68" s="72"/>
      <c r="G68" s="72"/>
      <c r="H68" s="72"/>
      <c r="I68" s="74"/>
      <c r="J68" s="75"/>
      <c r="K68" s="75"/>
      <c r="L68" s="75"/>
      <c r="M68" s="76"/>
    </row>
    <row r="69" spans="2:13" ht="20" x14ac:dyDescent="0.4">
      <c r="B69" s="28">
        <v>33</v>
      </c>
      <c r="C69" s="71"/>
      <c r="D69" s="71"/>
      <c r="E69" s="72"/>
      <c r="F69" s="72"/>
      <c r="G69" s="72"/>
      <c r="H69" s="72"/>
      <c r="I69" s="74"/>
      <c r="J69" s="75"/>
      <c r="K69" s="75"/>
      <c r="L69" s="75"/>
      <c r="M69" s="76"/>
    </row>
    <row r="70" spans="2:13" ht="20" x14ac:dyDescent="0.4">
      <c r="B70" s="28">
        <v>34</v>
      </c>
      <c r="C70" s="71"/>
      <c r="D70" s="71"/>
      <c r="E70" s="72"/>
      <c r="F70" s="72"/>
      <c r="G70" s="72"/>
      <c r="H70" s="72"/>
      <c r="I70" s="74"/>
      <c r="J70" s="75"/>
      <c r="K70" s="75"/>
      <c r="L70" s="75"/>
      <c r="M70" s="76"/>
    </row>
    <row r="71" spans="2:13" ht="20" x14ac:dyDescent="0.4">
      <c r="B71" s="28">
        <v>35</v>
      </c>
      <c r="C71" s="71"/>
      <c r="D71" s="71"/>
      <c r="E71" s="72"/>
      <c r="F71" s="72"/>
      <c r="G71" s="72"/>
      <c r="H71" s="72"/>
      <c r="I71" s="74"/>
      <c r="J71" s="75"/>
      <c r="K71" s="75"/>
      <c r="L71" s="75"/>
      <c r="M71" s="76"/>
    </row>
    <row r="72" spans="2:13" ht="20" x14ac:dyDescent="0.4">
      <c r="B72" s="28">
        <v>36</v>
      </c>
      <c r="C72" s="71"/>
      <c r="D72" s="71"/>
      <c r="E72" s="72"/>
      <c r="F72" s="72"/>
      <c r="G72" s="72"/>
      <c r="H72" s="72"/>
      <c r="I72" s="74"/>
      <c r="J72" s="75"/>
      <c r="K72" s="75"/>
      <c r="L72" s="75"/>
      <c r="M72" s="76"/>
    </row>
    <row r="73" spans="2:13" ht="20" x14ac:dyDescent="0.4">
      <c r="B73" s="28">
        <v>37</v>
      </c>
      <c r="C73" s="71"/>
      <c r="D73" s="71"/>
      <c r="E73" s="72"/>
      <c r="F73" s="72"/>
      <c r="G73" s="72"/>
      <c r="H73" s="72"/>
      <c r="I73" s="74"/>
      <c r="J73" s="75"/>
      <c r="K73" s="75"/>
      <c r="L73" s="75"/>
      <c r="M73" s="76"/>
    </row>
    <row r="74" spans="2:13" ht="20" x14ac:dyDescent="0.4">
      <c r="B74" s="28">
        <v>38</v>
      </c>
      <c r="C74" s="71"/>
      <c r="D74" s="71"/>
      <c r="E74" s="72"/>
      <c r="F74" s="72"/>
      <c r="G74" s="72"/>
      <c r="H74" s="72"/>
      <c r="I74" s="74"/>
      <c r="J74" s="75"/>
      <c r="K74" s="75"/>
      <c r="L74" s="75"/>
      <c r="M74" s="76"/>
    </row>
    <row r="75" spans="2:13" ht="20" x14ac:dyDescent="0.4">
      <c r="B75" s="28">
        <v>39</v>
      </c>
      <c r="C75" s="71"/>
      <c r="D75" s="71"/>
      <c r="E75" s="72"/>
      <c r="F75" s="72"/>
      <c r="G75" s="72"/>
      <c r="H75" s="72"/>
      <c r="I75" s="74"/>
      <c r="J75" s="75"/>
      <c r="K75" s="75"/>
      <c r="L75" s="75"/>
      <c r="M75" s="76"/>
    </row>
    <row r="76" spans="2:13" ht="20" x14ac:dyDescent="0.4">
      <c r="B76" s="28">
        <v>40</v>
      </c>
      <c r="C76" s="71"/>
      <c r="D76" s="71"/>
      <c r="E76" s="72"/>
      <c r="F76" s="72"/>
      <c r="G76" s="72"/>
      <c r="H76" s="72"/>
      <c r="I76" s="74"/>
      <c r="J76" s="75"/>
      <c r="K76" s="75"/>
      <c r="L76" s="75"/>
      <c r="M76" s="76"/>
    </row>
    <row r="77" spans="2:13" ht="20" x14ac:dyDescent="0.4">
      <c r="B77" s="28">
        <v>41</v>
      </c>
      <c r="C77" s="71"/>
      <c r="D77" s="71"/>
      <c r="E77" s="72"/>
      <c r="F77" s="72"/>
      <c r="G77" s="72"/>
      <c r="H77" s="72"/>
      <c r="I77" s="74"/>
      <c r="J77" s="75"/>
      <c r="K77" s="75"/>
      <c r="L77" s="75"/>
      <c r="M77" s="76"/>
    </row>
    <row r="78" spans="2:13" ht="20" x14ac:dyDescent="0.4">
      <c r="B78" s="28">
        <v>42</v>
      </c>
      <c r="C78" s="71"/>
      <c r="D78" s="71"/>
      <c r="E78" s="72"/>
      <c r="F78" s="72"/>
      <c r="G78" s="72"/>
      <c r="H78" s="72"/>
      <c r="I78" s="74"/>
      <c r="J78" s="75"/>
      <c r="K78" s="75"/>
      <c r="L78" s="75"/>
      <c r="M78" s="76"/>
    </row>
    <row r="79" spans="2:13" ht="20" x14ac:dyDescent="0.4">
      <c r="B79" s="28">
        <v>43</v>
      </c>
      <c r="C79" s="71"/>
      <c r="D79" s="71"/>
      <c r="E79" s="72"/>
      <c r="F79" s="72"/>
      <c r="G79" s="72"/>
      <c r="H79" s="72"/>
      <c r="I79" s="74"/>
      <c r="J79" s="75"/>
      <c r="K79" s="75"/>
      <c r="L79" s="75"/>
      <c r="M79" s="76"/>
    </row>
    <row r="80" spans="2:13" ht="20" x14ac:dyDescent="0.4">
      <c r="B80" s="28">
        <v>44</v>
      </c>
      <c r="C80" s="71"/>
      <c r="D80" s="71"/>
      <c r="E80" s="72"/>
      <c r="F80" s="72"/>
      <c r="G80" s="72"/>
      <c r="H80" s="72"/>
      <c r="I80" s="74"/>
      <c r="J80" s="75"/>
      <c r="K80" s="75"/>
      <c r="L80" s="75"/>
      <c r="M80" s="76"/>
    </row>
    <row r="81" spans="2:13" ht="20" x14ac:dyDescent="0.4">
      <c r="B81" s="28">
        <v>45</v>
      </c>
      <c r="C81" s="71"/>
      <c r="D81" s="71"/>
      <c r="E81" s="72"/>
      <c r="F81" s="72"/>
      <c r="G81" s="72"/>
      <c r="H81" s="72"/>
      <c r="I81" s="74"/>
      <c r="J81" s="75"/>
      <c r="K81" s="75"/>
      <c r="L81" s="75"/>
      <c r="M81" s="76"/>
    </row>
    <row r="82" spans="2:13" ht="20" x14ac:dyDescent="0.4">
      <c r="B82" s="28">
        <v>46</v>
      </c>
      <c r="C82" s="71"/>
      <c r="D82" s="71"/>
      <c r="E82" s="72"/>
      <c r="F82" s="72"/>
      <c r="G82" s="72"/>
      <c r="H82" s="72"/>
      <c r="I82" s="74"/>
      <c r="J82" s="75"/>
      <c r="K82" s="75"/>
      <c r="L82" s="75"/>
      <c r="M82" s="76"/>
    </row>
    <row r="83" spans="2:13" ht="20" x14ac:dyDescent="0.4">
      <c r="B83" s="28">
        <v>47</v>
      </c>
      <c r="C83" s="71"/>
      <c r="D83" s="71"/>
      <c r="E83" s="72"/>
      <c r="F83" s="72"/>
      <c r="G83" s="72"/>
      <c r="H83" s="72"/>
      <c r="I83" s="74"/>
      <c r="J83" s="75"/>
      <c r="K83" s="75"/>
      <c r="L83" s="75"/>
      <c r="M83" s="76"/>
    </row>
    <row r="84" spans="2:13" ht="20" x14ac:dyDescent="0.4">
      <c r="B84" s="28">
        <v>48</v>
      </c>
      <c r="C84" s="71"/>
      <c r="D84" s="71"/>
      <c r="E84" s="72"/>
      <c r="F84" s="72"/>
      <c r="G84" s="72"/>
      <c r="H84" s="72"/>
      <c r="I84" s="74"/>
      <c r="J84" s="75"/>
      <c r="K84" s="75"/>
      <c r="L84" s="75"/>
      <c r="M84" s="76"/>
    </row>
    <row r="85" spans="2:13" ht="20" x14ac:dyDescent="0.4">
      <c r="B85" s="28">
        <v>49</v>
      </c>
      <c r="C85" s="71"/>
      <c r="D85" s="71"/>
      <c r="E85" s="72"/>
      <c r="F85" s="72"/>
      <c r="G85" s="72"/>
      <c r="H85" s="72"/>
      <c r="I85" s="74"/>
      <c r="J85" s="75"/>
      <c r="K85" s="75"/>
      <c r="L85" s="75"/>
      <c r="M85" s="76"/>
    </row>
    <row r="86" spans="2:13" ht="20.5" thickBot="1" x14ac:dyDescent="0.45">
      <c r="B86" s="67">
        <v>50</v>
      </c>
      <c r="C86" s="77"/>
      <c r="D86" s="77"/>
      <c r="E86" s="78"/>
      <c r="F86" s="78"/>
      <c r="G86" s="78"/>
      <c r="H86" s="78"/>
      <c r="I86" s="79"/>
      <c r="J86" s="80"/>
      <c r="K86" s="80"/>
      <c r="L86" s="80"/>
      <c r="M86" s="81"/>
    </row>
    <row r="94" spans="2:13" hidden="1" x14ac:dyDescent="0.35"/>
    <row r="95" spans="2:13" hidden="1" x14ac:dyDescent="0.35">
      <c r="H95">
        <f t="shared" ref="H95:H109" si="0">G37</f>
        <v>0</v>
      </c>
      <c r="I95">
        <f t="shared" ref="I95:M104" si="1">I37</f>
        <v>0</v>
      </c>
      <c r="J95">
        <f t="shared" si="1"/>
        <v>0</v>
      </c>
      <c r="K95">
        <f t="shared" si="1"/>
        <v>0</v>
      </c>
      <c r="L95">
        <f t="shared" si="1"/>
        <v>0</v>
      </c>
      <c r="M95">
        <f t="shared" si="1"/>
        <v>0</v>
      </c>
    </row>
    <row r="96" spans="2:13" hidden="1" x14ac:dyDescent="0.35">
      <c r="H96">
        <f t="shared" si="0"/>
        <v>0</v>
      </c>
      <c r="I96">
        <f t="shared" si="1"/>
        <v>0</v>
      </c>
      <c r="J96">
        <f t="shared" si="1"/>
        <v>0</v>
      </c>
      <c r="K96">
        <f t="shared" si="1"/>
        <v>0</v>
      </c>
      <c r="L96">
        <f t="shared" si="1"/>
        <v>0</v>
      </c>
      <c r="M96">
        <f t="shared" si="1"/>
        <v>0</v>
      </c>
    </row>
    <row r="97" spans="8:13" hidden="1" x14ac:dyDescent="0.35">
      <c r="H97">
        <f t="shared" si="0"/>
        <v>0</v>
      </c>
      <c r="I97">
        <f t="shared" si="1"/>
        <v>0</v>
      </c>
      <c r="J97">
        <f t="shared" si="1"/>
        <v>0</v>
      </c>
      <c r="K97">
        <f t="shared" si="1"/>
        <v>0</v>
      </c>
      <c r="L97">
        <f t="shared" si="1"/>
        <v>0</v>
      </c>
      <c r="M97">
        <f t="shared" si="1"/>
        <v>0</v>
      </c>
    </row>
    <row r="98" spans="8:13" hidden="1" x14ac:dyDescent="0.35">
      <c r="H98">
        <f t="shared" si="0"/>
        <v>0</v>
      </c>
      <c r="I98">
        <f t="shared" si="1"/>
        <v>0</v>
      </c>
      <c r="J98">
        <f t="shared" si="1"/>
        <v>0</v>
      </c>
      <c r="K98">
        <f t="shared" si="1"/>
        <v>0</v>
      </c>
      <c r="L98">
        <f t="shared" si="1"/>
        <v>0</v>
      </c>
      <c r="M98">
        <f t="shared" si="1"/>
        <v>0</v>
      </c>
    </row>
    <row r="99" spans="8:13" hidden="1" x14ac:dyDescent="0.35">
      <c r="H99">
        <f t="shared" si="0"/>
        <v>0</v>
      </c>
      <c r="I99">
        <f t="shared" si="1"/>
        <v>0</v>
      </c>
      <c r="J99">
        <f t="shared" si="1"/>
        <v>0</v>
      </c>
      <c r="K99">
        <f t="shared" si="1"/>
        <v>0</v>
      </c>
      <c r="L99">
        <f t="shared" si="1"/>
        <v>0</v>
      </c>
      <c r="M99">
        <f t="shared" si="1"/>
        <v>0</v>
      </c>
    </row>
    <row r="100" spans="8:13" hidden="1" x14ac:dyDescent="0.35">
      <c r="H100">
        <f t="shared" si="0"/>
        <v>0</v>
      </c>
      <c r="I100">
        <f t="shared" si="1"/>
        <v>0</v>
      </c>
      <c r="J100">
        <f t="shared" si="1"/>
        <v>0</v>
      </c>
      <c r="K100">
        <f t="shared" si="1"/>
        <v>0</v>
      </c>
      <c r="L100">
        <f t="shared" si="1"/>
        <v>0</v>
      </c>
      <c r="M100">
        <f t="shared" si="1"/>
        <v>0</v>
      </c>
    </row>
    <row r="101" spans="8:13" hidden="1" x14ac:dyDescent="0.35">
      <c r="H101">
        <f t="shared" si="0"/>
        <v>0</v>
      </c>
      <c r="I101">
        <f t="shared" si="1"/>
        <v>0</v>
      </c>
      <c r="J101">
        <f t="shared" si="1"/>
        <v>0</v>
      </c>
      <c r="K101">
        <f t="shared" si="1"/>
        <v>0</v>
      </c>
      <c r="L101">
        <f t="shared" si="1"/>
        <v>0</v>
      </c>
      <c r="M101">
        <f t="shared" si="1"/>
        <v>0</v>
      </c>
    </row>
    <row r="102" spans="8:13" hidden="1" x14ac:dyDescent="0.35">
      <c r="H102">
        <f t="shared" si="0"/>
        <v>0</v>
      </c>
      <c r="I102">
        <f t="shared" si="1"/>
        <v>0</v>
      </c>
      <c r="J102">
        <f t="shared" si="1"/>
        <v>0</v>
      </c>
      <c r="K102">
        <f t="shared" si="1"/>
        <v>0</v>
      </c>
      <c r="L102">
        <f t="shared" si="1"/>
        <v>0</v>
      </c>
      <c r="M102">
        <f t="shared" si="1"/>
        <v>0</v>
      </c>
    </row>
    <row r="103" spans="8:13" hidden="1" x14ac:dyDescent="0.35">
      <c r="H103">
        <f t="shared" si="0"/>
        <v>0</v>
      </c>
      <c r="I103">
        <f t="shared" si="1"/>
        <v>0</v>
      </c>
      <c r="J103">
        <f t="shared" si="1"/>
        <v>0</v>
      </c>
      <c r="K103">
        <f t="shared" si="1"/>
        <v>0</v>
      </c>
      <c r="L103">
        <f t="shared" si="1"/>
        <v>0</v>
      </c>
      <c r="M103">
        <f t="shared" si="1"/>
        <v>0</v>
      </c>
    </row>
    <row r="104" spans="8:13" hidden="1" x14ac:dyDescent="0.35">
      <c r="H104">
        <f t="shared" si="0"/>
        <v>0</v>
      </c>
      <c r="I104">
        <f t="shared" si="1"/>
        <v>0</v>
      </c>
      <c r="J104">
        <f t="shared" si="1"/>
        <v>0</v>
      </c>
      <c r="K104">
        <f t="shared" si="1"/>
        <v>0</v>
      </c>
      <c r="L104">
        <f t="shared" si="1"/>
        <v>0</v>
      </c>
      <c r="M104">
        <f t="shared" si="1"/>
        <v>0</v>
      </c>
    </row>
    <row r="105" spans="8:13" hidden="1" x14ac:dyDescent="0.35">
      <c r="H105">
        <f t="shared" si="0"/>
        <v>0</v>
      </c>
      <c r="I105">
        <f t="shared" ref="I105:M109" si="2">I47</f>
        <v>0</v>
      </c>
      <c r="J105">
        <f t="shared" si="2"/>
        <v>0</v>
      </c>
      <c r="K105">
        <f t="shared" si="2"/>
        <v>0</v>
      </c>
      <c r="L105">
        <f t="shared" si="2"/>
        <v>0</v>
      </c>
      <c r="M105">
        <f t="shared" si="2"/>
        <v>0</v>
      </c>
    </row>
    <row r="106" spans="8:13" hidden="1" x14ac:dyDescent="0.35">
      <c r="H106">
        <f t="shared" si="0"/>
        <v>0</v>
      </c>
      <c r="I106">
        <f t="shared" si="2"/>
        <v>0</v>
      </c>
      <c r="J106">
        <f t="shared" si="2"/>
        <v>0</v>
      </c>
      <c r="K106">
        <f t="shared" si="2"/>
        <v>0</v>
      </c>
      <c r="L106">
        <f t="shared" si="2"/>
        <v>0</v>
      </c>
      <c r="M106">
        <f t="shared" si="2"/>
        <v>0</v>
      </c>
    </row>
    <row r="107" spans="8:13" hidden="1" x14ac:dyDescent="0.35">
      <c r="H107">
        <f t="shared" si="0"/>
        <v>0</v>
      </c>
      <c r="I107">
        <f t="shared" si="2"/>
        <v>0</v>
      </c>
      <c r="J107">
        <f t="shared" si="2"/>
        <v>0</v>
      </c>
      <c r="K107">
        <f t="shared" si="2"/>
        <v>0</v>
      </c>
      <c r="L107">
        <f t="shared" si="2"/>
        <v>0</v>
      </c>
      <c r="M107">
        <f t="shared" si="2"/>
        <v>0</v>
      </c>
    </row>
    <row r="108" spans="8:13" hidden="1" x14ac:dyDescent="0.35">
      <c r="H108">
        <f t="shared" si="0"/>
        <v>0</v>
      </c>
      <c r="I108">
        <f t="shared" si="2"/>
        <v>0</v>
      </c>
      <c r="J108">
        <f t="shared" si="2"/>
        <v>0</v>
      </c>
      <c r="K108">
        <f t="shared" si="2"/>
        <v>0</v>
      </c>
      <c r="L108">
        <f t="shared" si="2"/>
        <v>0</v>
      </c>
      <c r="M108">
        <f t="shared" si="2"/>
        <v>0</v>
      </c>
    </row>
    <row r="109" spans="8:13" hidden="1" x14ac:dyDescent="0.35">
      <c r="H109">
        <f t="shared" si="0"/>
        <v>0</v>
      </c>
      <c r="I109">
        <f t="shared" si="2"/>
        <v>0</v>
      </c>
      <c r="J109">
        <f t="shared" si="2"/>
        <v>0</v>
      </c>
      <c r="K109">
        <f t="shared" si="2"/>
        <v>0</v>
      </c>
      <c r="L109">
        <f t="shared" si="2"/>
        <v>0</v>
      </c>
      <c r="M109">
        <f t="shared" si="2"/>
        <v>0</v>
      </c>
    </row>
    <row r="110" spans="8:13" hidden="1" x14ac:dyDescent="0.35">
      <c r="H110">
        <f t="shared" ref="H110:H144" si="3">G52</f>
        <v>0</v>
      </c>
      <c r="I110">
        <f t="shared" ref="I110:M110" si="4">I52</f>
        <v>0</v>
      </c>
      <c r="J110">
        <f t="shared" si="4"/>
        <v>0</v>
      </c>
      <c r="K110">
        <f t="shared" si="4"/>
        <v>0</v>
      </c>
      <c r="L110">
        <f t="shared" si="4"/>
        <v>0</v>
      </c>
      <c r="M110">
        <f t="shared" si="4"/>
        <v>0</v>
      </c>
    </row>
    <row r="111" spans="8:13" hidden="1" x14ac:dyDescent="0.35">
      <c r="H111">
        <f t="shared" si="3"/>
        <v>0</v>
      </c>
      <c r="I111">
        <f t="shared" ref="I111:M111" si="5">I53</f>
        <v>0</v>
      </c>
      <c r="J111">
        <f t="shared" si="5"/>
        <v>0</v>
      </c>
      <c r="K111">
        <f t="shared" si="5"/>
        <v>0</v>
      </c>
      <c r="L111">
        <f t="shared" si="5"/>
        <v>0</v>
      </c>
      <c r="M111">
        <f t="shared" si="5"/>
        <v>0</v>
      </c>
    </row>
    <row r="112" spans="8:13" hidden="1" x14ac:dyDescent="0.35">
      <c r="H112">
        <f t="shared" si="3"/>
        <v>0</v>
      </c>
      <c r="I112">
        <f t="shared" ref="I112:M112" si="6">I54</f>
        <v>0</v>
      </c>
      <c r="J112">
        <f t="shared" si="6"/>
        <v>0</v>
      </c>
      <c r="K112">
        <f t="shared" si="6"/>
        <v>0</v>
      </c>
      <c r="L112">
        <f t="shared" si="6"/>
        <v>0</v>
      </c>
      <c r="M112">
        <f t="shared" si="6"/>
        <v>0</v>
      </c>
    </row>
    <row r="113" spans="3:13" hidden="1" x14ac:dyDescent="0.35">
      <c r="H113">
        <f t="shared" si="3"/>
        <v>0</v>
      </c>
      <c r="I113">
        <f t="shared" ref="I113:M113" si="7">I55</f>
        <v>0</v>
      </c>
      <c r="J113">
        <f t="shared" si="7"/>
        <v>0</v>
      </c>
      <c r="K113">
        <f t="shared" si="7"/>
        <v>0</v>
      </c>
      <c r="L113">
        <f t="shared" si="7"/>
        <v>0</v>
      </c>
      <c r="M113">
        <f t="shared" si="7"/>
        <v>0</v>
      </c>
    </row>
    <row r="114" spans="3:13" hidden="1" x14ac:dyDescent="0.35">
      <c r="H114">
        <f t="shared" si="3"/>
        <v>0</v>
      </c>
      <c r="I114">
        <f t="shared" ref="I114:M114" si="8">I56</f>
        <v>0</v>
      </c>
      <c r="J114">
        <f t="shared" si="8"/>
        <v>0</v>
      </c>
      <c r="K114">
        <f t="shared" si="8"/>
        <v>0</v>
      </c>
      <c r="L114">
        <f t="shared" si="8"/>
        <v>0</v>
      </c>
      <c r="M114">
        <f t="shared" si="8"/>
        <v>0</v>
      </c>
    </row>
    <row r="115" spans="3:13" hidden="1" x14ac:dyDescent="0.35">
      <c r="H115">
        <f t="shared" si="3"/>
        <v>0</v>
      </c>
      <c r="I115">
        <f t="shared" ref="I115:M115" si="9">I57</f>
        <v>0</v>
      </c>
      <c r="J115">
        <f t="shared" si="9"/>
        <v>0</v>
      </c>
      <c r="K115">
        <f t="shared" si="9"/>
        <v>0</v>
      </c>
      <c r="L115">
        <f t="shared" si="9"/>
        <v>0</v>
      </c>
      <c r="M115">
        <f t="shared" si="9"/>
        <v>0</v>
      </c>
    </row>
    <row r="116" spans="3:13" hidden="1" x14ac:dyDescent="0.35">
      <c r="H116">
        <f t="shared" si="3"/>
        <v>0</v>
      </c>
      <c r="I116">
        <f t="shared" ref="I116:M116" si="10">I58</f>
        <v>0</v>
      </c>
      <c r="J116">
        <f t="shared" si="10"/>
        <v>0</v>
      </c>
      <c r="K116">
        <f t="shared" si="10"/>
        <v>0</v>
      </c>
      <c r="L116">
        <f t="shared" si="10"/>
        <v>0</v>
      </c>
      <c r="M116">
        <f t="shared" si="10"/>
        <v>0</v>
      </c>
    </row>
    <row r="117" spans="3:13" hidden="1" x14ac:dyDescent="0.35">
      <c r="H117">
        <f t="shared" si="3"/>
        <v>0</v>
      </c>
      <c r="I117">
        <f t="shared" ref="I117:M117" si="11">I59</f>
        <v>0</v>
      </c>
      <c r="J117">
        <f t="shared" si="11"/>
        <v>0</v>
      </c>
      <c r="K117">
        <f t="shared" si="11"/>
        <v>0</v>
      </c>
      <c r="L117">
        <f t="shared" si="11"/>
        <v>0</v>
      </c>
      <c r="M117">
        <f t="shared" si="11"/>
        <v>0</v>
      </c>
    </row>
    <row r="118" spans="3:13" hidden="1" x14ac:dyDescent="0.35">
      <c r="C118">
        <f>$C$37</f>
        <v>0</v>
      </c>
      <c r="H118">
        <f t="shared" si="3"/>
        <v>0</v>
      </c>
      <c r="I118">
        <f t="shared" ref="I118:M118" si="12">I60</f>
        <v>0</v>
      </c>
      <c r="J118">
        <f t="shared" si="12"/>
        <v>0</v>
      </c>
      <c r="K118">
        <f t="shared" si="12"/>
        <v>0</v>
      </c>
      <c r="L118">
        <f t="shared" si="12"/>
        <v>0</v>
      </c>
      <c r="M118">
        <f t="shared" si="12"/>
        <v>0</v>
      </c>
    </row>
    <row r="119" spans="3:13" hidden="1" x14ac:dyDescent="0.35">
      <c r="H119">
        <f t="shared" si="3"/>
        <v>0</v>
      </c>
      <c r="I119">
        <f t="shared" ref="I119:M119" si="13">I61</f>
        <v>0</v>
      </c>
      <c r="J119">
        <f t="shared" si="13"/>
        <v>0</v>
      </c>
      <c r="K119">
        <f t="shared" si="13"/>
        <v>0</v>
      </c>
      <c r="L119">
        <f t="shared" si="13"/>
        <v>0</v>
      </c>
      <c r="M119">
        <f t="shared" si="13"/>
        <v>0</v>
      </c>
    </row>
    <row r="120" spans="3:13" hidden="1" x14ac:dyDescent="0.35">
      <c r="H120">
        <f t="shared" si="3"/>
        <v>0</v>
      </c>
      <c r="I120">
        <f t="shared" ref="I120:M120" si="14">I62</f>
        <v>0</v>
      </c>
      <c r="J120">
        <f t="shared" si="14"/>
        <v>0</v>
      </c>
      <c r="K120">
        <f t="shared" si="14"/>
        <v>0</v>
      </c>
      <c r="L120">
        <f t="shared" si="14"/>
        <v>0</v>
      </c>
      <c r="M120">
        <f t="shared" si="14"/>
        <v>0</v>
      </c>
    </row>
    <row r="121" spans="3:13" hidden="1" x14ac:dyDescent="0.35">
      <c r="H121">
        <f t="shared" si="3"/>
        <v>0</v>
      </c>
      <c r="I121">
        <f t="shared" ref="I121:M121" si="15">I63</f>
        <v>0</v>
      </c>
      <c r="J121">
        <f t="shared" si="15"/>
        <v>0</v>
      </c>
      <c r="K121">
        <f t="shared" si="15"/>
        <v>0</v>
      </c>
      <c r="L121">
        <f t="shared" si="15"/>
        <v>0</v>
      </c>
      <c r="M121">
        <f t="shared" si="15"/>
        <v>0</v>
      </c>
    </row>
    <row r="122" spans="3:13" hidden="1" x14ac:dyDescent="0.35">
      <c r="H122">
        <f t="shared" si="3"/>
        <v>0</v>
      </c>
      <c r="I122">
        <f t="shared" ref="I122:M122" si="16">I64</f>
        <v>0</v>
      </c>
      <c r="J122">
        <f t="shared" si="16"/>
        <v>0</v>
      </c>
      <c r="K122">
        <f t="shared" si="16"/>
        <v>0</v>
      </c>
      <c r="L122">
        <f t="shared" si="16"/>
        <v>0</v>
      </c>
      <c r="M122">
        <f t="shared" si="16"/>
        <v>0</v>
      </c>
    </row>
    <row r="123" spans="3:13" hidden="1" x14ac:dyDescent="0.35">
      <c r="H123">
        <f t="shared" si="3"/>
        <v>0</v>
      </c>
      <c r="I123">
        <f t="shared" ref="I123:M123" si="17">I65</f>
        <v>0</v>
      </c>
      <c r="J123">
        <f t="shared" si="17"/>
        <v>0</v>
      </c>
      <c r="K123">
        <f t="shared" si="17"/>
        <v>0</v>
      </c>
      <c r="L123">
        <f t="shared" si="17"/>
        <v>0</v>
      </c>
      <c r="M123">
        <f t="shared" si="17"/>
        <v>0</v>
      </c>
    </row>
    <row r="124" spans="3:13" hidden="1" x14ac:dyDescent="0.35">
      <c r="H124">
        <f t="shared" si="3"/>
        <v>0</v>
      </c>
      <c r="I124">
        <f t="shared" ref="I124:M124" si="18">I66</f>
        <v>0</v>
      </c>
      <c r="J124">
        <f t="shared" si="18"/>
        <v>0</v>
      </c>
      <c r="K124">
        <f t="shared" si="18"/>
        <v>0</v>
      </c>
      <c r="L124">
        <f t="shared" si="18"/>
        <v>0</v>
      </c>
      <c r="M124">
        <f t="shared" si="18"/>
        <v>0</v>
      </c>
    </row>
    <row r="125" spans="3:13" hidden="1" x14ac:dyDescent="0.35">
      <c r="H125">
        <f t="shared" si="3"/>
        <v>0</v>
      </c>
      <c r="I125">
        <f t="shared" ref="I125:M125" si="19">I67</f>
        <v>0</v>
      </c>
      <c r="J125">
        <f t="shared" si="19"/>
        <v>0</v>
      </c>
      <c r="K125">
        <f t="shared" si="19"/>
        <v>0</v>
      </c>
      <c r="L125">
        <f t="shared" si="19"/>
        <v>0</v>
      </c>
      <c r="M125">
        <f t="shared" si="19"/>
        <v>0</v>
      </c>
    </row>
    <row r="126" spans="3:13" hidden="1" x14ac:dyDescent="0.35">
      <c r="H126">
        <f t="shared" si="3"/>
        <v>0</v>
      </c>
      <c r="I126">
        <f t="shared" ref="I126:M126" si="20">I68</f>
        <v>0</v>
      </c>
      <c r="J126">
        <f t="shared" si="20"/>
        <v>0</v>
      </c>
      <c r="K126">
        <f t="shared" si="20"/>
        <v>0</v>
      </c>
      <c r="L126">
        <f t="shared" si="20"/>
        <v>0</v>
      </c>
      <c r="M126">
        <f t="shared" si="20"/>
        <v>0</v>
      </c>
    </row>
    <row r="127" spans="3:13" hidden="1" x14ac:dyDescent="0.35">
      <c r="H127">
        <f t="shared" si="3"/>
        <v>0</v>
      </c>
      <c r="I127">
        <f t="shared" ref="I127:M127" si="21">I69</f>
        <v>0</v>
      </c>
      <c r="J127">
        <f t="shared" si="21"/>
        <v>0</v>
      </c>
      <c r="K127">
        <f t="shared" si="21"/>
        <v>0</v>
      </c>
      <c r="L127">
        <f t="shared" si="21"/>
        <v>0</v>
      </c>
      <c r="M127">
        <f t="shared" si="21"/>
        <v>0</v>
      </c>
    </row>
    <row r="128" spans="3:13" hidden="1" x14ac:dyDescent="0.35">
      <c r="H128">
        <f t="shared" si="3"/>
        <v>0</v>
      </c>
      <c r="I128">
        <f t="shared" ref="I128:M128" si="22">I70</f>
        <v>0</v>
      </c>
      <c r="J128">
        <f t="shared" si="22"/>
        <v>0</v>
      </c>
      <c r="K128">
        <f t="shared" si="22"/>
        <v>0</v>
      </c>
      <c r="L128">
        <f t="shared" si="22"/>
        <v>0</v>
      </c>
      <c r="M128">
        <f t="shared" si="22"/>
        <v>0</v>
      </c>
    </row>
    <row r="129" spans="8:13" hidden="1" x14ac:dyDescent="0.35">
      <c r="H129">
        <f t="shared" si="3"/>
        <v>0</v>
      </c>
      <c r="I129">
        <f t="shared" ref="I129:M129" si="23">I71</f>
        <v>0</v>
      </c>
      <c r="J129">
        <f t="shared" si="23"/>
        <v>0</v>
      </c>
      <c r="K129">
        <f t="shared" si="23"/>
        <v>0</v>
      </c>
      <c r="L129">
        <f t="shared" si="23"/>
        <v>0</v>
      </c>
      <c r="M129">
        <f t="shared" si="23"/>
        <v>0</v>
      </c>
    </row>
    <row r="130" spans="8:13" hidden="1" x14ac:dyDescent="0.35">
      <c r="H130">
        <f t="shared" si="3"/>
        <v>0</v>
      </c>
      <c r="I130">
        <f t="shared" ref="I130:M130" si="24">I72</f>
        <v>0</v>
      </c>
      <c r="J130">
        <f t="shared" si="24"/>
        <v>0</v>
      </c>
      <c r="K130">
        <f t="shared" si="24"/>
        <v>0</v>
      </c>
      <c r="L130">
        <f t="shared" si="24"/>
        <v>0</v>
      </c>
      <c r="M130">
        <f t="shared" si="24"/>
        <v>0</v>
      </c>
    </row>
    <row r="131" spans="8:13" hidden="1" x14ac:dyDescent="0.35">
      <c r="H131">
        <f t="shared" si="3"/>
        <v>0</v>
      </c>
      <c r="I131">
        <f t="shared" ref="I131:M131" si="25">I73</f>
        <v>0</v>
      </c>
      <c r="J131">
        <f t="shared" si="25"/>
        <v>0</v>
      </c>
      <c r="K131">
        <f t="shared" si="25"/>
        <v>0</v>
      </c>
      <c r="L131">
        <f t="shared" si="25"/>
        <v>0</v>
      </c>
      <c r="M131">
        <f t="shared" si="25"/>
        <v>0</v>
      </c>
    </row>
    <row r="132" spans="8:13" hidden="1" x14ac:dyDescent="0.35">
      <c r="H132">
        <f t="shared" si="3"/>
        <v>0</v>
      </c>
      <c r="I132">
        <f t="shared" ref="I132:M132" si="26">I74</f>
        <v>0</v>
      </c>
      <c r="J132">
        <f t="shared" si="26"/>
        <v>0</v>
      </c>
      <c r="K132">
        <f t="shared" si="26"/>
        <v>0</v>
      </c>
      <c r="L132">
        <f t="shared" si="26"/>
        <v>0</v>
      </c>
      <c r="M132">
        <f t="shared" si="26"/>
        <v>0</v>
      </c>
    </row>
    <row r="133" spans="8:13" hidden="1" x14ac:dyDescent="0.35">
      <c r="H133">
        <f t="shared" si="3"/>
        <v>0</v>
      </c>
      <c r="I133">
        <f t="shared" ref="I133:M133" si="27">I75</f>
        <v>0</v>
      </c>
      <c r="J133">
        <f t="shared" si="27"/>
        <v>0</v>
      </c>
      <c r="K133">
        <f t="shared" si="27"/>
        <v>0</v>
      </c>
      <c r="L133">
        <f t="shared" si="27"/>
        <v>0</v>
      </c>
      <c r="M133">
        <f t="shared" si="27"/>
        <v>0</v>
      </c>
    </row>
    <row r="134" spans="8:13" hidden="1" x14ac:dyDescent="0.35">
      <c r="H134">
        <f t="shared" si="3"/>
        <v>0</v>
      </c>
      <c r="I134">
        <f t="shared" ref="I134:M134" si="28">I76</f>
        <v>0</v>
      </c>
      <c r="J134">
        <f t="shared" si="28"/>
        <v>0</v>
      </c>
      <c r="K134">
        <f t="shared" si="28"/>
        <v>0</v>
      </c>
      <c r="L134">
        <f t="shared" si="28"/>
        <v>0</v>
      </c>
      <c r="M134">
        <f t="shared" si="28"/>
        <v>0</v>
      </c>
    </row>
    <row r="135" spans="8:13" hidden="1" x14ac:dyDescent="0.35">
      <c r="H135">
        <f t="shared" si="3"/>
        <v>0</v>
      </c>
      <c r="I135">
        <f t="shared" ref="I135:M135" si="29">I77</f>
        <v>0</v>
      </c>
      <c r="J135">
        <f t="shared" si="29"/>
        <v>0</v>
      </c>
      <c r="K135">
        <f t="shared" si="29"/>
        <v>0</v>
      </c>
      <c r="L135">
        <f t="shared" si="29"/>
        <v>0</v>
      </c>
      <c r="M135">
        <f t="shared" si="29"/>
        <v>0</v>
      </c>
    </row>
    <row r="136" spans="8:13" hidden="1" x14ac:dyDescent="0.35">
      <c r="H136">
        <f t="shared" si="3"/>
        <v>0</v>
      </c>
      <c r="I136">
        <f t="shared" ref="I136:M136" si="30">I78</f>
        <v>0</v>
      </c>
      <c r="J136">
        <f t="shared" si="30"/>
        <v>0</v>
      </c>
      <c r="K136">
        <f t="shared" si="30"/>
        <v>0</v>
      </c>
      <c r="L136">
        <f t="shared" si="30"/>
        <v>0</v>
      </c>
      <c r="M136">
        <f t="shared" si="30"/>
        <v>0</v>
      </c>
    </row>
    <row r="137" spans="8:13" hidden="1" x14ac:dyDescent="0.35">
      <c r="H137">
        <f t="shared" si="3"/>
        <v>0</v>
      </c>
      <c r="I137">
        <f t="shared" ref="I137:M137" si="31">I79</f>
        <v>0</v>
      </c>
      <c r="J137">
        <f t="shared" si="31"/>
        <v>0</v>
      </c>
      <c r="K137">
        <f t="shared" si="31"/>
        <v>0</v>
      </c>
      <c r="L137">
        <f t="shared" si="31"/>
        <v>0</v>
      </c>
      <c r="M137">
        <f t="shared" si="31"/>
        <v>0</v>
      </c>
    </row>
    <row r="138" spans="8:13" hidden="1" x14ac:dyDescent="0.35">
      <c r="H138">
        <f t="shared" si="3"/>
        <v>0</v>
      </c>
      <c r="I138">
        <f t="shared" ref="I138:M138" si="32">I80</f>
        <v>0</v>
      </c>
      <c r="J138">
        <f t="shared" si="32"/>
        <v>0</v>
      </c>
      <c r="K138">
        <f t="shared" si="32"/>
        <v>0</v>
      </c>
      <c r="L138">
        <f t="shared" si="32"/>
        <v>0</v>
      </c>
      <c r="M138">
        <f t="shared" si="32"/>
        <v>0</v>
      </c>
    </row>
    <row r="139" spans="8:13" hidden="1" x14ac:dyDescent="0.35">
      <c r="H139">
        <f t="shared" si="3"/>
        <v>0</v>
      </c>
      <c r="I139">
        <f t="shared" ref="I139:M139" si="33">I81</f>
        <v>0</v>
      </c>
      <c r="J139">
        <f t="shared" si="33"/>
        <v>0</v>
      </c>
      <c r="K139">
        <f t="shared" si="33"/>
        <v>0</v>
      </c>
      <c r="L139">
        <f t="shared" si="33"/>
        <v>0</v>
      </c>
      <c r="M139">
        <f t="shared" si="33"/>
        <v>0</v>
      </c>
    </row>
    <row r="140" spans="8:13" hidden="1" x14ac:dyDescent="0.35">
      <c r="H140">
        <f t="shared" si="3"/>
        <v>0</v>
      </c>
      <c r="I140">
        <f t="shared" ref="I140:M140" si="34">I82</f>
        <v>0</v>
      </c>
      <c r="J140">
        <f t="shared" si="34"/>
        <v>0</v>
      </c>
      <c r="K140">
        <f t="shared" si="34"/>
        <v>0</v>
      </c>
      <c r="L140">
        <f t="shared" si="34"/>
        <v>0</v>
      </c>
      <c r="M140">
        <f t="shared" si="34"/>
        <v>0</v>
      </c>
    </row>
    <row r="141" spans="8:13" hidden="1" x14ac:dyDescent="0.35">
      <c r="H141">
        <f t="shared" si="3"/>
        <v>0</v>
      </c>
      <c r="I141">
        <f t="shared" ref="I141:M141" si="35">I83</f>
        <v>0</v>
      </c>
      <c r="J141">
        <f t="shared" si="35"/>
        <v>0</v>
      </c>
      <c r="K141">
        <f t="shared" si="35"/>
        <v>0</v>
      </c>
      <c r="L141">
        <f t="shared" si="35"/>
        <v>0</v>
      </c>
      <c r="M141">
        <f t="shared" si="35"/>
        <v>0</v>
      </c>
    </row>
    <row r="142" spans="8:13" hidden="1" x14ac:dyDescent="0.35">
      <c r="H142">
        <f t="shared" si="3"/>
        <v>0</v>
      </c>
      <c r="I142">
        <f t="shared" ref="I142:M142" si="36">I84</f>
        <v>0</v>
      </c>
      <c r="J142">
        <f t="shared" si="36"/>
        <v>0</v>
      </c>
      <c r="K142">
        <f t="shared" si="36"/>
        <v>0</v>
      </c>
      <c r="L142">
        <f t="shared" si="36"/>
        <v>0</v>
      </c>
      <c r="M142">
        <f t="shared" si="36"/>
        <v>0</v>
      </c>
    </row>
    <row r="143" spans="8:13" hidden="1" x14ac:dyDescent="0.35">
      <c r="H143">
        <f t="shared" si="3"/>
        <v>0</v>
      </c>
      <c r="I143">
        <f t="shared" ref="I143:M143" si="37">I85</f>
        <v>0</v>
      </c>
      <c r="J143">
        <f t="shared" si="37"/>
        <v>0</v>
      </c>
      <c r="K143">
        <f t="shared" si="37"/>
        <v>0</v>
      </c>
      <c r="L143">
        <f t="shared" si="37"/>
        <v>0</v>
      </c>
      <c r="M143">
        <f t="shared" si="37"/>
        <v>0</v>
      </c>
    </row>
    <row r="144" spans="8:13" hidden="1" x14ac:dyDescent="0.35">
      <c r="H144">
        <f t="shared" si="3"/>
        <v>0</v>
      </c>
      <c r="I144">
        <f t="shared" ref="I144:M144" si="38">I86</f>
        <v>0</v>
      </c>
      <c r="J144">
        <f t="shared" si="38"/>
        <v>0</v>
      </c>
      <c r="K144">
        <f t="shared" si="38"/>
        <v>0</v>
      </c>
      <c r="L144">
        <f t="shared" si="38"/>
        <v>0</v>
      </c>
      <c r="M144">
        <f t="shared" si="38"/>
        <v>0</v>
      </c>
    </row>
  </sheetData>
  <sheetProtection sheet="1" objects="1" scenarios="1"/>
  <mergeCells count="21">
    <mergeCell ref="I35:M35"/>
    <mergeCell ref="C35:C36"/>
    <mergeCell ref="B2:F2"/>
    <mergeCell ref="B3:F3"/>
    <mergeCell ref="E10:F10"/>
    <mergeCell ref="I32:M32"/>
    <mergeCell ref="B34:C34"/>
    <mergeCell ref="E15:F15"/>
    <mergeCell ref="E16:F17"/>
    <mergeCell ref="B4:F4"/>
    <mergeCell ref="B5:F5"/>
    <mergeCell ref="E7:F7"/>
    <mergeCell ref="E8:F8"/>
    <mergeCell ref="E9:F9"/>
    <mergeCell ref="E12:F12"/>
    <mergeCell ref="E13:F13"/>
    <mergeCell ref="E14:F14"/>
    <mergeCell ref="B35:B36"/>
    <mergeCell ref="D35:D36"/>
    <mergeCell ref="B30:H32"/>
    <mergeCell ref="H35:H36"/>
  </mergeCells>
  <conditionalFormatting sqref="B37">
    <cfRule type="expression" dxfId="43" priority="1">
      <formula>$B$125=" "</formula>
    </cfRule>
  </conditionalFormatting>
  <conditionalFormatting sqref="B38:G38 B40:B41 B43:B44 B46:B47 B49:B86">
    <cfRule type="expression" dxfId="42" priority="27">
      <formula>$B$125=" "</formula>
    </cfRule>
  </conditionalFormatting>
  <conditionalFormatting sqref="B39:G39 I39:M39 B42 B45 B48">
    <cfRule type="expression" dxfId="41" priority="26">
      <formula>$B$126=" "</formula>
    </cfRule>
  </conditionalFormatting>
  <conditionalFormatting sqref="C40:G40 I40:M40">
    <cfRule type="expression" dxfId="40" priority="25">
      <formula>$B$127=" "</formula>
    </cfRule>
  </conditionalFormatting>
  <conditionalFormatting sqref="C41:G41 I41:M41">
    <cfRule type="expression" dxfId="39" priority="24">
      <formula>$B$128=" "</formula>
    </cfRule>
  </conditionalFormatting>
  <conditionalFormatting sqref="C42:G42 I42:M42">
    <cfRule type="expression" dxfId="38" priority="23">
      <formula>$B$129=" "</formula>
    </cfRule>
  </conditionalFormatting>
  <conditionalFormatting sqref="C43:G43 I43:M43">
    <cfRule type="expression" dxfId="37" priority="22">
      <formula>$B$130=" "</formula>
    </cfRule>
  </conditionalFormatting>
  <conditionalFormatting sqref="C44:G44 I44:M44">
    <cfRule type="expression" dxfId="36" priority="21">
      <formula>$B$131=" "</formula>
    </cfRule>
  </conditionalFormatting>
  <conditionalFormatting sqref="C45:G45 I45:M45">
    <cfRule type="expression" dxfId="35" priority="20">
      <formula>$B$132=" "</formula>
    </cfRule>
  </conditionalFormatting>
  <conditionalFormatting sqref="C46:G46 I46:M46">
    <cfRule type="expression" dxfId="34" priority="19">
      <formula>$B$133=" "</formula>
    </cfRule>
  </conditionalFormatting>
  <conditionalFormatting sqref="C47:G47 I47:M47">
    <cfRule type="expression" dxfId="33" priority="14">
      <formula>$B$134=" "</formula>
    </cfRule>
  </conditionalFormatting>
  <conditionalFormatting sqref="C48:G48 I48:M48">
    <cfRule type="expression" dxfId="32" priority="15">
      <formula>$B$135=" "</formula>
    </cfRule>
  </conditionalFormatting>
  <conditionalFormatting sqref="C49:G49 I49:M49">
    <cfRule type="expression" dxfId="31" priority="16">
      <formula>$B$136=" "</formula>
    </cfRule>
  </conditionalFormatting>
  <conditionalFormatting sqref="C50:G86 I50:M86">
    <cfRule type="expression" dxfId="30" priority="17">
      <formula>$B$137=" "</formula>
    </cfRule>
  </conditionalFormatting>
  <conditionalFormatting sqref="C37:M37">
    <cfRule type="expression" dxfId="29" priority="5">
      <formula>$B$127=" "</formula>
    </cfRule>
  </conditionalFormatting>
  <conditionalFormatting sqref="H39:H86">
    <cfRule type="expression" dxfId="28" priority="3">
      <formula>$B$128=" "</formula>
    </cfRule>
  </conditionalFormatting>
  <conditionalFormatting sqref="H87:H362">
    <cfRule type="expression" dxfId="27" priority="2">
      <formula>$B$138=" "</formula>
    </cfRule>
  </conditionalFormatting>
  <conditionalFormatting sqref="H38:M38">
    <cfRule type="expression" dxfId="26" priority="6">
      <formula>$B$127=" "</formula>
    </cfRule>
  </conditionalFormatting>
  <dataValidations disablePrompts="1" count="2">
    <dataValidation type="decimal" allowBlank="1" showInputMessage="1" showErrorMessage="1" error="EMP value should be greater than BMP value by 15 miles or less" sqref="E15:F15" xr:uid="{C6DC853F-FFC6-422E-973A-576185BCEEA6}">
      <formula1>E14</formula1>
      <formula2>E14+15</formula2>
    </dataValidation>
    <dataValidation type="list" allowBlank="1" showInputMessage="1" showErrorMessage="1" sqref="E13:F13" xr:uid="{3E169BDE-A7CB-4CB7-8CE6-4EF695DB0C88}">
      <formula1>PrType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369782EC-BB7F-4AFD-8877-97B62AB7BBEF}">
          <x14:formula1>
            <xm:f>INDIRECT('C:\Users\r-avelar-moran\Syncplicity\TxDOT Design Division\Additional 2020\[Rural Two Lane v2.3.xlsx]Construction'!#REF!)</xm:f>
          </x14:formula1>
          <xm:sqref>H38</xm:sqref>
        </x14:dataValidation>
        <x14:dataValidation type="list" allowBlank="1" showInputMessage="1" showErrorMessage="1" xr:uid="{40982ECA-734E-4127-9567-2B56EE956A35}">
          <x14:formula1>
            <xm:f>'Pulldown options'!$B$1:$B$3</xm:f>
          </x14:formula1>
          <xm:sqref>E10:F10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306AF-2DB8-4E1C-992A-6A160003507F}">
  <dimension ref="C6:L61"/>
  <sheetViews>
    <sheetView topLeftCell="A4" workbookViewId="0">
      <selection activeCell="B3" sqref="B3"/>
    </sheetView>
  </sheetViews>
  <sheetFormatPr defaultRowHeight="14.5" x14ac:dyDescent="0.35"/>
  <cols>
    <col min="3" max="3" width="42.7265625" bestFit="1" customWidth="1"/>
    <col min="4" max="4" width="10.81640625" customWidth="1"/>
    <col min="5" max="5" width="9.26953125" bestFit="1" customWidth="1"/>
    <col min="6" max="6" width="11.26953125" bestFit="1" customWidth="1"/>
    <col min="7" max="7" width="13.1796875" bestFit="1" customWidth="1"/>
    <col min="8" max="8" width="15.1796875" bestFit="1" customWidth="1"/>
    <col min="9" max="9" width="16.54296875" bestFit="1" customWidth="1"/>
    <col min="10" max="11" width="16" bestFit="1" customWidth="1"/>
    <col min="12" max="12" width="14.453125" bestFit="1" customWidth="1"/>
  </cols>
  <sheetData>
    <row r="6" spans="3:12" ht="15" thickBot="1" x14ac:dyDescent="0.4"/>
    <row r="7" spans="3:12" ht="24" thickBot="1" x14ac:dyDescent="0.6">
      <c r="E7" s="34"/>
      <c r="F7" s="34"/>
      <c r="G7" s="34"/>
      <c r="H7" s="194" t="s">
        <v>35</v>
      </c>
      <c r="I7" s="195">
        <v>0</v>
      </c>
      <c r="J7" s="195">
        <v>0</v>
      </c>
      <c r="K7" s="195">
        <v>0</v>
      </c>
      <c r="L7" s="196">
        <v>0</v>
      </c>
    </row>
    <row r="8" spans="3:12" ht="23.5" thickBot="1" x14ac:dyDescent="0.55000000000000004">
      <c r="E8" s="35" t="s">
        <v>18</v>
      </c>
      <c r="F8" s="36" t="s">
        <v>19</v>
      </c>
      <c r="G8" s="37" t="s">
        <v>20</v>
      </c>
      <c r="H8" s="35" t="s">
        <v>21</v>
      </c>
      <c r="I8" s="36" t="s">
        <v>22</v>
      </c>
      <c r="J8" s="36" t="s">
        <v>23</v>
      </c>
      <c r="K8" s="36" t="s">
        <v>24</v>
      </c>
      <c r="L8" s="38" t="s">
        <v>25</v>
      </c>
    </row>
    <row r="9" spans="3:12" ht="23.5" thickBot="1" x14ac:dyDescent="0.55000000000000004">
      <c r="C9" s="29" t="s">
        <v>37</v>
      </c>
      <c r="D9" s="33"/>
      <c r="E9" s="46">
        <f>'Data Entry'!E34</f>
        <v>0</v>
      </c>
      <c r="F9" s="47">
        <f>'Data Entry'!F34</f>
        <v>0</v>
      </c>
      <c r="G9" s="48">
        <f>'Data Entry'!G34</f>
        <v>0</v>
      </c>
      <c r="H9" s="49" t="e">
        <f>'Data Entry'!I34</f>
        <v>#DIV/0!</v>
      </c>
      <c r="I9" s="50" t="e">
        <f>'Data Entry'!J34</f>
        <v>#DIV/0!</v>
      </c>
      <c r="J9" s="50" t="e">
        <f>'Data Entry'!K34</f>
        <v>#DIV/0!</v>
      </c>
      <c r="K9" s="50" t="e">
        <f>'Data Entry'!L34</f>
        <v>#DIV/0!</v>
      </c>
      <c r="L9" s="51" t="e">
        <f>'Data Entry'!M34</f>
        <v>#DIV/0!</v>
      </c>
    </row>
    <row r="10" spans="3:12" ht="20" x14ac:dyDescent="0.4">
      <c r="C10" s="197" t="s">
        <v>36</v>
      </c>
      <c r="D10" s="199" t="s">
        <v>15</v>
      </c>
      <c r="E10" s="31"/>
      <c r="F10" s="31"/>
      <c r="G10" s="31"/>
      <c r="H10" s="31"/>
      <c r="I10" s="31"/>
      <c r="J10" s="31"/>
      <c r="K10" s="31"/>
      <c r="L10" s="31"/>
    </row>
    <row r="11" spans="3:12" ht="20.5" thickBot="1" x14ac:dyDescent="0.45">
      <c r="C11" s="198">
        <v>0</v>
      </c>
      <c r="D11" s="199"/>
      <c r="E11" s="52" t="s">
        <v>18</v>
      </c>
      <c r="F11" s="52" t="s">
        <v>19</v>
      </c>
      <c r="G11" s="52" t="s">
        <v>20</v>
      </c>
      <c r="H11" s="52" t="s">
        <v>21</v>
      </c>
      <c r="I11" s="52" t="s">
        <v>22</v>
      </c>
      <c r="J11" s="52" t="s">
        <v>23</v>
      </c>
      <c r="K11" s="52" t="s">
        <v>24</v>
      </c>
      <c r="L11" s="52" t="s">
        <v>25</v>
      </c>
    </row>
    <row r="12" spans="3:12" ht="20" x14ac:dyDescent="0.4">
      <c r="C12" s="32">
        <f>'Data Entry'!B37</f>
        <v>1</v>
      </c>
      <c r="D12" s="39">
        <f>'Data Entry'!D37</f>
        <v>0</v>
      </c>
      <c r="E12" s="40">
        <f>'Data Entry'!E37</f>
        <v>0</v>
      </c>
      <c r="F12" s="41">
        <f>'Data Entry'!F37</f>
        <v>0</v>
      </c>
      <c r="G12" s="42">
        <f>'Data Entry'!G37</f>
        <v>0</v>
      </c>
      <c r="H12" s="43">
        <f>'Data Entry'!I37</f>
        <v>0</v>
      </c>
      <c r="I12" s="44">
        <f>'Data Entry'!J37</f>
        <v>0</v>
      </c>
      <c r="J12" s="44">
        <f>'Data Entry'!K37</f>
        <v>0</v>
      </c>
      <c r="K12" s="44">
        <f>'Data Entry'!L37</f>
        <v>0</v>
      </c>
      <c r="L12" s="45">
        <f>'Data Entry'!M37</f>
        <v>0</v>
      </c>
    </row>
    <row r="13" spans="3:12" ht="20" x14ac:dyDescent="0.4">
      <c r="C13" s="30">
        <f>'Data Entry'!B38</f>
        <v>2</v>
      </c>
      <c r="D13" s="39">
        <f>'Data Entry'!D38</f>
        <v>0</v>
      </c>
      <c r="E13" s="40">
        <f>'Data Entry'!E38</f>
        <v>0</v>
      </c>
      <c r="F13" s="41">
        <f>'Data Entry'!F38</f>
        <v>0</v>
      </c>
      <c r="G13" s="42">
        <f>'Data Entry'!G38</f>
        <v>0</v>
      </c>
      <c r="H13" s="43">
        <f>'Data Entry'!I38</f>
        <v>0</v>
      </c>
      <c r="I13" s="44">
        <f>'Data Entry'!J38</f>
        <v>0</v>
      </c>
      <c r="J13" s="44">
        <f>'Data Entry'!K38</f>
        <v>0</v>
      </c>
      <c r="K13" s="44">
        <f>'Data Entry'!L38</f>
        <v>0</v>
      </c>
      <c r="L13" s="45">
        <f>'Data Entry'!M38</f>
        <v>0</v>
      </c>
    </row>
    <row r="14" spans="3:12" ht="20" x14ac:dyDescent="0.4">
      <c r="C14" s="30">
        <f>'Data Entry'!B39</f>
        <v>3</v>
      </c>
      <c r="D14" s="39">
        <f>'Data Entry'!D39</f>
        <v>0</v>
      </c>
      <c r="E14" s="40">
        <f>'Data Entry'!E39</f>
        <v>0</v>
      </c>
      <c r="F14" s="41">
        <f>'Data Entry'!F39</f>
        <v>0</v>
      </c>
      <c r="G14" s="42">
        <f>'Data Entry'!G39</f>
        <v>0</v>
      </c>
      <c r="H14" s="43">
        <f>'Data Entry'!I39</f>
        <v>0</v>
      </c>
      <c r="I14" s="44">
        <f>'Data Entry'!J39</f>
        <v>0</v>
      </c>
      <c r="J14" s="44">
        <f>'Data Entry'!K39</f>
        <v>0</v>
      </c>
      <c r="K14" s="44">
        <f>'Data Entry'!L39</f>
        <v>0</v>
      </c>
      <c r="L14" s="45">
        <f>'Data Entry'!M39</f>
        <v>0</v>
      </c>
    </row>
    <row r="15" spans="3:12" ht="20" x14ac:dyDescent="0.4">
      <c r="C15" s="30">
        <f>'Data Entry'!B40</f>
        <v>4</v>
      </c>
      <c r="D15" s="39">
        <f>'Data Entry'!D40</f>
        <v>0</v>
      </c>
      <c r="E15" s="40">
        <f>'Data Entry'!E40</f>
        <v>0</v>
      </c>
      <c r="F15" s="41">
        <f>'Data Entry'!F40</f>
        <v>0</v>
      </c>
      <c r="G15" s="42">
        <f>'Data Entry'!G40</f>
        <v>0</v>
      </c>
      <c r="H15" s="43">
        <f>'Data Entry'!I40</f>
        <v>0</v>
      </c>
      <c r="I15" s="44">
        <f>'Data Entry'!J40</f>
        <v>0</v>
      </c>
      <c r="J15" s="44">
        <f>'Data Entry'!K40</f>
        <v>0</v>
      </c>
      <c r="K15" s="44">
        <f>'Data Entry'!L40</f>
        <v>0</v>
      </c>
      <c r="L15" s="45">
        <f>'Data Entry'!M40</f>
        <v>0</v>
      </c>
    </row>
    <row r="16" spans="3:12" ht="20" x14ac:dyDescent="0.4">
      <c r="C16" s="30">
        <f>'Data Entry'!B41</f>
        <v>5</v>
      </c>
      <c r="D16" s="39">
        <f>'Data Entry'!D41</f>
        <v>0</v>
      </c>
      <c r="E16" s="40">
        <f>'Data Entry'!E41</f>
        <v>0</v>
      </c>
      <c r="F16" s="41">
        <f>'Data Entry'!F41</f>
        <v>0</v>
      </c>
      <c r="G16" s="42">
        <f>'Data Entry'!G41</f>
        <v>0</v>
      </c>
      <c r="H16" s="43">
        <f>'Data Entry'!I41</f>
        <v>0</v>
      </c>
      <c r="I16" s="44">
        <f>'Data Entry'!J41</f>
        <v>0</v>
      </c>
      <c r="J16" s="44">
        <f>'Data Entry'!K41</f>
        <v>0</v>
      </c>
      <c r="K16" s="44">
        <f>'Data Entry'!L41</f>
        <v>0</v>
      </c>
      <c r="L16" s="45">
        <f>'Data Entry'!M41</f>
        <v>0</v>
      </c>
    </row>
    <row r="17" spans="3:12" ht="20" x14ac:dyDescent="0.4">
      <c r="C17" s="30">
        <f>'Data Entry'!B42</f>
        <v>6</v>
      </c>
      <c r="D17" s="39">
        <f>'Data Entry'!D42</f>
        <v>0</v>
      </c>
      <c r="E17" s="40">
        <f>'Data Entry'!E42</f>
        <v>0</v>
      </c>
      <c r="F17" s="41">
        <f>'Data Entry'!F42</f>
        <v>0</v>
      </c>
      <c r="G17" s="42">
        <f>'Data Entry'!G42</f>
        <v>0</v>
      </c>
      <c r="H17" s="43">
        <f>'Data Entry'!I42</f>
        <v>0</v>
      </c>
      <c r="I17" s="44">
        <f>'Data Entry'!J42</f>
        <v>0</v>
      </c>
      <c r="J17" s="44">
        <f>'Data Entry'!K42</f>
        <v>0</v>
      </c>
      <c r="K17" s="44">
        <f>'Data Entry'!L42</f>
        <v>0</v>
      </c>
      <c r="L17" s="45">
        <f>'Data Entry'!M42</f>
        <v>0</v>
      </c>
    </row>
    <row r="18" spans="3:12" ht="20" x14ac:dyDescent="0.4">
      <c r="C18" s="30">
        <f>'Data Entry'!B43</f>
        <v>7</v>
      </c>
      <c r="D18" s="39">
        <f>'Data Entry'!D43</f>
        <v>0</v>
      </c>
      <c r="E18" s="40">
        <f>'Data Entry'!E43</f>
        <v>0</v>
      </c>
      <c r="F18" s="41">
        <f>'Data Entry'!F43</f>
        <v>0</v>
      </c>
      <c r="G18" s="42">
        <f>'Data Entry'!G43</f>
        <v>0</v>
      </c>
      <c r="H18" s="43">
        <f>'Data Entry'!I43</f>
        <v>0</v>
      </c>
      <c r="I18" s="44">
        <f>'Data Entry'!J43</f>
        <v>0</v>
      </c>
      <c r="J18" s="44">
        <f>'Data Entry'!K43</f>
        <v>0</v>
      </c>
      <c r="K18" s="44">
        <f>'Data Entry'!L43</f>
        <v>0</v>
      </c>
      <c r="L18" s="45">
        <f>'Data Entry'!M43</f>
        <v>0</v>
      </c>
    </row>
    <row r="19" spans="3:12" ht="20" x14ac:dyDescent="0.4">
      <c r="C19" s="30">
        <f>'Data Entry'!B44</f>
        <v>8</v>
      </c>
      <c r="D19" s="39">
        <f>'Data Entry'!D44</f>
        <v>0</v>
      </c>
      <c r="E19" s="40">
        <f>'Data Entry'!E44</f>
        <v>0</v>
      </c>
      <c r="F19" s="41">
        <f>'Data Entry'!F44</f>
        <v>0</v>
      </c>
      <c r="G19" s="42">
        <f>'Data Entry'!G44</f>
        <v>0</v>
      </c>
      <c r="H19" s="43">
        <f>'Data Entry'!I44</f>
        <v>0</v>
      </c>
      <c r="I19" s="44">
        <f>'Data Entry'!J44</f>
        <v>0</v>
      </c>
      <c r="J19" s="44">
        <f>'Data Entry'!K44</f>
        <v>0</v>
      </c>
      <c r="K19" s="44">
        <f>'Data Entry'!L44</f>
        <v>0</v>
      </c>
      <c r="L19" s="45">
        <f>'Data Entry'!M44</f>
        <v>0</v>
      </c>
    </row>
    <row r="20" spans="3:12" ht="20" x14ac:dyDescent="0.4">
      <c r="C20" s="30">
        <f>'Data Entry'!B45</f>
        <v>9</v>
      </c>
      <c r="D20" s="39">
        <f>'Data Entry'!D45</f>
        <v>0</v>
      </c>
      <c r="E20" s="40">
        <f>'Data Entry'!E45</f>
        <v>0</v>
      </c>
      <c r="F20" s="41">
        <f>'Data Entry'!F45</f>
        <v>0</v>
      </c>
      <c r="G20" s="42">
        <f>'Data Entry'!G45</f>
        <v>0</v>
      </c>
      <c r="H20" s="43">
        <f>'Data Entry'!I45</f>
        <v>0</v>
      </c>
      <c r="I20" s="44">
        <f>'Data Entry'!J45</f>
        <v>0</v>
      </c>
      <c r="J20" s="44">
        <f>'Data Entry'!K45</f>
        <v>0</v>
      </c>
      <c r="K20" s="44">
        <f>'Data Entry'!L45</f>
        <v>0</v>
      </c>
      <c r="L20" s="45">
        <f>'Data Entry'!M45</f>
        <v>0</v>
      </c>
    </row>
    <row r="21" spans="3:12" ht="20" x14ac:dyDescent="0.4">
      <c r="C21" s="30">
        <f>'Data Entry'!B46</f>
        <v>10</v>
      </c>
      <c r="D21" s="39">
        <f>'Data Entry'!D46</f>
        <v>0</v>
      </c>
      <c r="E21" s="40">
        <f>'Data Entry'!E46</f>
        <v>0</v>
      </c>
      <c r="F21" s="41">
        <f>'Data Entry'!F46</f>
        <v>0</v>
      </c>
      <c r="G21" s="42">
        <f>'Data Entry'!G46</f>
        <v>0</v>
      </c>
      <c r="H21" s="43">
        <f>'Data Entry'!I46</f>
        <v>0</v>
      </c>
      <c r="I21" s="44">
        <f>'Data Entry'!J46</f>
        <v>0</v>
      </c>
      <c r="J21" s="44">
        <f>'Data Entry'!K46</f>
        <v>0</v>
      </c>
      <c r="K21" s="44">
        <f>'Data Entry'!L46</f>
        <v>0</v>
      </c>
      <c r="L21" s="45">
        <f>'Data Entry'!M46</f>
        <v>0</v>
      </c>
    </row>
    <row r="22" spans="3:12" ht="20" x14ac:dyDescent="0.4">
      <c r="C22" s="30">
        <f>'Data Entry'!B47</f>
        <v>11</v>
      </c>
      <c r="D22" s="39">
        <f>'Data Entry'!D47</f>
        <v>0</v>
      </c>
      <c r="E22" s="40">
        <f>'Data Entry'!E47</f>
        <v>0</v>
      </c>
      <c r="F22" s="41">
        <f>'Data Entry'!F47</f>
        <v>0</v>
      </c>
      <c r="G22" s="42">
        <f>'Data Entry'!G47</f>
        <v>0</v>
      </c>
      <c r="H22" s="43">
        <f>'Data Entry'!I47</f>
        <v>0</v>
      </c>
      <c r="I22" s="44">
        <f>'Data Entry'!J47</f>
        <v>0</v>
      </c>
      <c r="J22" s="44">
        <f>'Data Entry'!K47</f>
        <v>0</v>
      </c>
      <c r="K22" s="44">
        <f>'Data Entry'!L47</f>
        <v>0</v>
      </c>
      <c r="L22" s="45">
        <f>'Data Entry'!M47</f>
        <v>0</v>
      </c>
    </row>
    <row r="23" spans="3:12" ht="20" x14ac:dyDescent="0.4">
      <c r="C23" s="30">
        <f>'Data Entry'!B48</f>
        <v>12</v>
      </c>
      <c r="D23" s="39">
        <f>'Data Entry'!D48</f>
        <v>0</v>
      </c>
      <c r="E23" s="40">
        <f>'Data Entry'!E48</f>
        <v>0</v>
      </c>
      <c r="F23" s="41">
        <f>'Data Entry'!F48</f>
        <v>0</v>
      </c>
      <c r="G23" s="42">
        <f>'Data Entry'!G48</f>
        <v>0</v>
      </c>
      <c r="H23" s="43">
        <f>'Data Entry'!I48</f>
        <v>0</v>
      </c>
      <c r="I23" s="44">
        <f>'Data Entry'!J48</f>
        <v>0</v>
      </c>
      <c r="J23" s="44">
        <f>'Data Entry'!K48</f>
        <v>0</v>
      </c>
      <c r="K23" s="44">
        <f>'Data Entry'!L48</f>
        <v>0</v>
      </c>
      <c r="L23" s="45">
        <f>'Data Entry'!M48</f>
        <v>0</v>
      </c>
    </row>
    <row r="24" spans="3:12" ht="20" x14ac:dyDescent="0.4">
      <c r="C24" s="30">
        <f>'Data Entry'!B49</f>
        <v>13</v>
      </c>
      <c r="D24" s="39">
        <f>'Data Entry'!D49</f>
        <v>0</v>
      </c>
      <c r="E24" s="40">
        <f>'Data Entry'!E49</f>
        <v>0</v>
      </c>
      <c r="F24" s="41">
        <f>'Data Entry'!F49</f>
        <v>0</v>
      </c>
      <c r="G24" s="42">
        <f>'Data Entry'!G49</f>
        <v>0</v>
      </c>
      <c r="H24" s="43">
        <f>'Data Entry'!I49</f>
        <v>0</v>
      </c>
      <c r="I24" s="44">
        <f>'Data Entry'!J49</f>
        <v>0</v>
      </c>
      <c r="J24" s="44">
        <f>'Data Entry'!K49</f>
        <v>0</v>
      </c>
      <c r="K24" s="44">
        <f>'Data Entry'!L49</f>
        <v>0</v>
      </c>
      <c r="L24" s="45">
        <f>'Data Entry'!M49</f>
        <v>0</v>
      </c>
    </row>
    <row r="25" spans="3:12" ht="20" x14ac:dyDescent="0.4">
      <c r="C25" s="30">
        <f>'Data Entry'!B50</f>
        <v>14</v>
      </c>
      <c r="D25" s="39">
        <f>'Data Entry'!D50</f>
        <v>0</v>
      </c>
      <c r="E25" s="40">
        <f>'Data Entry'!E50</f>
        <v>0</v>
      </c>
      <c r="F25" s="41">
        <f>'Data Entry'!F50</f>
        <v>0</v>
      </c>
      <c r="G25" s="42">
        <f>'Data Entry'!G50</f>
        <v>0</v>
      </c>
      <c r="H25" s="43">
        <f>'Data Entry'!I50</f>
        <v>0</v>
      </c>
      <c r="I25" s="44">
        <f>'Data Entry'!J50</f>
        <v>0</v>
      </c>
      <c r="J25" s="44">
        <f>'Data Entry'!K50</f>
        <v>0</v>
      </c>
      <c r="K25" s="44">
        <f>'Data Entry'!L50</f>
        <v>0</v>
      </c>
      <c r="L25" s="45">
        <f>'Data Entry'!M50</f>
        <v>0</v>
      </c>
    </row>
    <row r="26" spans="3:12" ht="20" x14ac:dyDescent="0.4">
      <c r="C26" s="30">
        <f>'Data Entry'!B51</f>
        <v>15</v>
      </c>
      <c r="D26" s="39">
        <f>'Data Entry'!D51</f>
        <v>0</v>
      </c>
      <c r="E26" s="40">
        <f>'Data Entry'!E51</f>
        <v>0</v>
      </c>
      <c r="F26" s="41">
        <f>'Data Entry'!F51</f>
        <v>0</v>
      </c>
      <c r="G26" s="42">
        <f>'Data Entry'!G51</f>
        <v>0</v>
      </c>
      <c r="H26" s="43">
        <f>'Data Entry'!I51</f>
        <v>0</v>
      </c>
      <c r="I26" s="44">
        <f>'Data Entry'!J51</f>
        <v>0</v>
      </c>
      <c r="J26" s="44">
        <f>'Data Entry'!K51</f>
        <v>0</v>
      </c>
      <c r="K26" s="44">
        <f>'Data Entry'!L51</f>
        <v>0</v>
      </c>
      <c r="L26" s="45">
        <f>'Data Entry'!M51</f>
        <v>0</v>
      </c>
    </row>
    <row r="27" spans="3:12" ht="20" x14ac:dyDescent="0.4">
      <c r="C27" s="30">
        <f>'Data Entry'!B52</f>
        <v>16</v>
      </c>
      <c r="D27" s="39">
        <f>'Data Entry'!D52</f>
        <v>0</v>
      </c>
      <c r="E27" s="40">
        <f>'Data Entry'!E52</f>
        <v>0</v>
      </c>
      <c r="F27" s="41">
        <f>'Data Entry'!F52</f>
        <v>0</v>
      </c>
      <c r="G27" s="42">
        <f>'Data Entry'!G52</f>
        <v>0</v>
      </c>
      <c r="H27" s="43">
        <f>'Data Entry'!I52</f>
        <v>0</v>
      </c>
      <c r="I27" s="44">
        <f>'Data Entry'!J52</f>
        <v>0</v>
      </c>
      <c r="J27" s="44">
        <f>'Data Entry'!K52</f>
        <v>0</v>
      </c>
      <c r="K27" s="44">
        <f>'Data Entry'!L52</f>
        <v>0</v>
      </c>
      <c r="L27" s="45">
        <f>'Data Entry'!M52</f>
        <v>0</v>
      </c>
    </row>
    <row r="28" spans="3:12" ht="20" x14ac:dyDescent="0.4">
      <c r="C28" s="30">
        <f>'Data Entry'!B53</f>
        <v>17</v>
      </c>
      <c r="D28" s="39">
        <f>'Data Entry'!D53</f>
        <v>0</v>
      </c>
      <c r="E28" s="40">
        <f>'Data Entry'!E53</f>
        <v>0</v>
      </c>
      <c r="F28" s="41">
        <f>'Data Entry'!F53</f>
        <v>0</v>
      </c>
      <c r="G28" s="42">
        <f>'Data Entry'!G53</f>
        <v>0</v>
      </c>
      <c r="H28" s="43">
        <f>'Data Entry'!I53</f>
        <v>0</v>
      </c>
      <c r="I28" s="44">
        <f>'Data Entry'!J53</f>
        <v>0</v>
      </c>
      <c r="J28" s="44">
        <f>'Data Entry'!K53</f>
        <v>0</v>
      </c>
      <c r="K28" s="44">
        <f>'Data Entry'!L53</f>
        <v>0</v>
      </c>
      <c r="L28" s="45">
        <f>'Data Entry'!M53</f>
        <v>0</v>
      </c>
    </row>
    <row r="29" spans="3:12" ht="20" x14ac:dyDescent="0.4">
      <c r="C29" s="30">
        <f>'Data Entry'!B54</f>
        <v>18</v>
      </c>
      <c r="D29" s="39">
        <f>'Data Entry'!D54</f>
        <v>0</v>
      </c>
      <c r="E29" s="40">
        <f>'Data Entry'!E54</f>
        <v>0</v>
      </c>
      <c r="F29" s="41">
        <f>'Data Entry'!F54</f>
        <v>0</v>
      </c>
      <c r="G29" s="42">
        <f>'Data Entry'!G54</f>
        <v>0</v>
      </c>
      <c r="H29" s="43">
        <f>'Data Entry'!I54</f>
        <v>0</v>
      </c>
      <c r="I29" s="44">
        <f>'Data Entry'!J54</f>
        <v>0</v>
      </c>
      <c r="J29" s="44">
        <f>'Data Entry'!K54</f>
        <v>0</v>
      </c>
      <c r="K29" s="44">
        <f>'Data Entry'!L54</f>
        <v>0</v>
      </c>
      <c r="L29" s="45">
        <f>'Data Entry'!M54</f>
        <v>0</v>
      </c>
    </row>
    <row r="30" spans="3:12" ht="20" x14ac:dyDescent="0.4">
      <c r="C30" s="30">
        <f>'Data Entry'!B55</f>
        <v>19</v>
      </c>
      <c r="D30" s="39">
        <f>'Data Entry'!D55</f>
        <v>0</v>
      </c>
      <c r="E30" s="40">
        <f>'Data Entry'!E55</f>
        <v>0</v>
      </c>
      <c r="F30" s="41">
        <f>'Data Entry'!F55</f>
        <v>0</v>
      </c>
      <c r="G30" s="42">
        <f>'Data Entry'!G55</f>
        <v>0</v>
      </c>
      <c r="H30" s="43">
        <f>'Data Entry'!I55</f>
        <v>0</v>
      </c>
      <c r="I30" s="44">
        <f>'Data Entry'!J55</f>
        <v>0</v>
      </c>
      <c r="J30" s="44">
        <f>'Data Entry'!K55</f>
        <v>0</v>
      </c>
      <c r="K30" s="44">
        <f>'Data Entry'!L55</f>
        <v>0</v>
      </c>
      <c r="L30" s="45">
        <f>'Data Entry'!M55</f>
        <v>0</v>
      </c>
    </row>
    <row r="31" spans="3:12" ht="20" x14ac:dyDescent="0.4">
      <c r="C31" s="30">
        <f>'Data Entry'!B56</f>
        <v>20</v>
      </c>
      <c r="D31" s="39">
        <f>'Data Entry'!D56</f>
        <v>0</v>
      </c>
      <c r="E31" s="40">
        <f>'Data Entry'!E56</f>
        <v>0</v>
      </c>
      <c r="F31" s="41">
        <f>'Data Entry'!F56</f>
        <v>0</v>
      </c>
      <c r="G31" s="42">
        <f>'Data Entry'!G56</f>
        <v>0</v>
      </c>
      <c r="H31" s="43">
        <f>'Data Entry'!I56</f>
        <v>0</v>
      </c>
      <c r="I31" s="44">
        <f>'Data Entry'!J56</f>
        <v>0</v>
      </c>
      <c r="J31" s="44">
        <f>'Data Entry'!K56</f>
        <v>0</v>
      </c>
      <c r="K31" s="44">
        <f>'Data Entry'!L56</f>
        <v>0</v>
      </c>
      <c r="L31" s="45">
        <f>'Data Entry'!M56</f>
        <v>0</v>
      </c>
    </row>
    <row r="32" spans="3:12" ht="20" x14ac:dyDescent="0.4">
      <c r="C32" s="30">
        <f>'Data Entry'!B57</f>
        <v>21</v>
      </c>
      <c r="D32" s="39">
        <f>'Data Entry'!D57</f>
        <v>0</v>
      </c>
      <c r="E32" s="40">
        <f>'Data Entry'!E57</f>
        <v>0</v>
      </c>
      <c r="F32" s="41">
        <f>'Data Entry'!F57</f>
        <v>0</v>
      </c>
      <c r="G32" s="42">
        <f>'Data Entry'!G57</f>
        <v>0</v>
      </c>
      <c r="H32" s="43">
        <f>'Data Entry'!I57</f>
        <v>0</v>
      </c>
      <c r="I32" s="44">
        <f>'Data Entry'!J57</f>
        <v>0</v>
      </c>
      <c r="J32" s="44">
        <f>'Data Entry'!K57</f>
        <v>0</v>
      </c>
      <c r="K32" s="44">
        <f>'Data Entry'!L57</f>
        <v>0</v>
      </c>
      <c r="L32" s="45">
        <f>'Data Entry'!M57</f>
        <v>0</v>
      </c>
    </row>
    <row r="33" spans="3:12" ht="20" x14ac:dyDescent="0.4">
      <c r="C33" s="30">
        <f>'Data Entry'!B58</f>
        <v>22</v>
      </c>
      <c r="D33" s="39">
        <f>'Data Entry'!D58</f>
        <v>0</v>
      </c>
      <c r="E33" s="40">
        <f>'Data Entry'!E58</f>
        <v>0</v>
      </c>
      <c r="F33" s="41">
        <f>'Data Entry'!F58</f>
        <v>0</v>
      </c>
      <c r="G33" s="42">
        <f>'Data Entry'!G58</f>
        <v>0</v>
      </c>
      <c r="H33" s="43">
        <f>'Data Entry'!I58</f>
        <v>0</v>
      </c>
      <c r="I33" s="44">
        <f>'Data Entry'!J58</f>
        <v>0</v>
      </c>
      <c r="J33" s="44">
        <f>'Data Entry'!K58</f>
        <v>0</v>
      </c>
      <c r="K33" s="44">
        <f>'Data Entry'!L58</f>
        <v>0</v>
      </c>
      <c r="L33" s="45">
        <f>'Data Entry'!M58</f>
        <v>0</v>
      </c>
    </row>
    <row r="34" spans="3:12" ht="20" x14ac:dyDescent="0.4">
      <c r="C34" s="30">
        <f>'Data Entry'!B59</f>
        <v>23</v>
      </c>
      <c r="D34" s="39">
        <f>'Data Entry'!D59</f>
        <v>0</v>
      </c>
      <c r="E34" s="40">
        <f>'Data Entry'!E59</f>
        <v>0</v>
      </c>
      <c r="F34" s="41">
        <f>'Data Entry'!F59</f>
        <v>0</v>
      </c>
      <c r="G34" s="42">
        <f>'Data Entry'!G59</f>
        <v>0</v>
      </c>
      <c r="H34" s="43">
        <f>'Data Entry'!I59</f>
        <v>0</v>
      </c>
      <c r="I34" s="44">
        <f>'Data Entry'!J59</f>
        <v>0</v>
      </c>
      <c r="J34" s="44">
        <f>'Data Entry'!K59</f>
        <v>0</v>
      </c>
      <c r="K34" s="44">
        <f>'Data Entry'!L59</f>
        <v>0</v>
      </c>
      <c r="L34" s="45">
        <f>'Data Entry'!M59</f>
        <v>0</v>
      </c>
    </row>
    <row r="35" spans="3:12" ht="20" x14ac:dyDescent="0.4">
      <c r="C35" s="30">
        <f>'Data Entry'!B60</f>
        <v>24</v>
      </c>
      <c r="D35" s="39">
        <f>'Data Entry'!D60</f>
        <v>0</v>
      </c>
      <c r="E35" s="40">
        <f>'Data Entry'!E60</f>
        <v>0</v>
      </c>
      <c r="F35" s="41">
        <f>'Data Entry'!F60</f>
        <v>0</v>
      </c>
      <c r="G35" s="42">
        <f>'Data Entry'!G60</f>
        <v>0</v>
      </c>
      <c r="H35" s="43">
        <f>'Data Entry'!I60</f>
        <v>0</v>
      </c>
      <c r="I35" s="44">
        <f>'Data Entry'!J60</f>
        <v>0</v>
      </c>
      <c r="J35" s="44">
        <f>'Data Entry'!K60</f>
        <v>0</v>
      </c>
      <c r="K35" s="44">
        <f>'Data Entry'!L60</f>
        <v>0</v>
      </c>
      <c r="L35" s="45">
        <f>'Data Entry'!M60</f>
        <v>0</v>
      </c>
    </row>
    <row r="36" spans="3:12" ht="20" x14ac:dyDescent="0.4">
      <c r="C36" s="30">
        <f>'Data Entry'!B61</f>
        <v>25</v>
      </c>
      <c r="D36" s="39">
        <f>'Data Entry'!D61</f>
        <v>0</v>
      </c>
      <c r="E36" s="40">
        <f>'Data Entry'!E61</f>
        <v>0</v>
      </c>
      <c r="F36" s="41">
        <f>'Data Entry'!F61</f>
        <v>0</v>
      </c>
      <c r="G36" s="42">
        <f>'Data Entry'!G61</f>
        <v>0</v>
      </c>
      <c r="H36" s="43">
        <f>'Data Entry'!I61</f>
        <v>0</v>
      </c>
      <c r="I36" s="44">
        <f>'Data Entry'!J61</f>
        <v>0</v>
      </c>
      <c r="J36" s="44">
        <f>'Data Entry'!K61</f>
        <v>0</v>
      </c>
      <c r="K36" s="44">
        <f>'Data Entry'!L61</f>
        <v>0</v>
      </c>
      <c r="L36" s="45">
        <f>'Data Entry'!M61</f>
        <v>0</v>
      </c>
    </row>
    <row r="37" spans="3:12" ht="20" x14ac:dyDescent="0.4">
      <c r="C37" s="30">
        <f>'Data Entry'!B62</f>
        <v>26</v>
      </c>
      <c r="D37" s="39">
        <f>'Data Entry'!D62</f>
        <v>0</v>
      </c>
      <c r="E37" s="40">
        <f>'Data Entry'!E62</f>
        <v>0</v>
      </c>
      <c r="F37" s="41">
        <f>'Data Entry'!F62</f>
        <v>0</v>
      </c>
      <c r="G37" s="42">
        <f>'Data Entry'!G62</f>
        <v>0</v>
      </c>
      <c r="H37" s="43">
        <f>'Data Entry'!I62</f>
        <v>0</v>
      </c>
      <c r="I37" s="44">
        <f>'Data Entry'!J62</f>
        <v>0</v>
      </c>
      <c r="J37" s="44">
        <f>'Data Entry'!K62</f>
        <v>0</v>
      </c>
      <c r="K37" s="44">
        <f>'Data Entry'!L62</f>
        <v>0</v>
      </c>
      <c r="L37" s="45">
        <f>'Data Entry'!M62</f>
        <v>0</v>
      </c>
    </row>
    <row r="38" spans="3:12" ht="20" x14ac:dyDescent="0.4">
      <c r="C38" s="30">
        <f>'Data Entry'!B63</f>
        <v>27</v>
      </c>
      <c r="D38" s="39">
        <f>'Data Entry'!D63</f>
        <v>0</v>
      </c>
      <c r="E38" s="40">
        <f>'Data Entry'!E63</f>
        <v>0</v>
      </c>
      <c r="F38" s="41">
        <f>'Data Entry'!F63</f>
        <v>0</v>
      </c>
      <c r="G38" s="42">
        <f>'Data Entry'!G63</f>
        <v>0</v>
      </c>
      <c r="H38" s="43">
        <f>'Data Entry'!I63</f>
        <v>0</v>
      </c>
      <c r="I38" s="44">
        <f>'Data Entry'!J63</f>
        <v>0</v>
      </c>
      <c r="J38" s="44">
        <f>'Data Entry'!K63</f>
        <v>0</v>
      </c>
      <c r="K38" s="44">
        <f>'Data Entry'!L63</f>
        <v>0</v>
      </c>
      <c r="L38" s="45">
        <f>'Data Entry'!M63</f>
        <v>0</v>
      </c>
    </row>
    <row r="39" spans="3:12" ht="20" x14ac:dyDescent="0.4">
      <c r="C39" s="30">
        <f>'Data Entry'!B64</f>
        <v>28</v>
      </c>
      <c r="D39" s="39">
        <f>'Data Entry'!D64</f>
        <v>0</v>
      </c>
      <c r="E39" s="40">
        <f>'Data Entry'!E64</f>
        <v>0</v>
      </c>
      <c r="F39" s="41">
        <f>'Data Entry'!F64</f>
        <v>0</v>
      </c>
      <c r="G39" s="42">
        <f>'Data Entry'!G64</f>
        <v>0</v>
      </c>
      <c r="H39" s="43">
        <f>'Data Entry'!I64</f>
        <v>0</v>
      </c>
      <c r="I39" s="44">
        <f>'Data Entry'!J64</f>
        <v>0</v>
      </c>
      <c r="J39" s="44">
        <f>'Data Entry'!K64</f>
        <v>0</v>
      </c>
      <c r="K39" s="44">
        <f>'Data Entry'!L64</f>
        <v>0</v>
      </c>
      <c r="L39" s="45">
        <f>'Data Entry'!M64</f>
        <v>0</v>
      </c>
    </row>
    <row r="40" spans="3:12" ht="20" x14ac:dyDescent="0.4">
      <c r="C40" s="30">
        <f>'Data Entry'!B65</f>
        <v>29</v>
      </c>
      <c r="D40" s="39">
        <f>'Data Entry'!D65</f>
        <v>0</v>
      </c>
      <c r="E40" s="40">
        <f>'Data Entry'!E65</f>
        <v>0</v>
      </c>
      <c r="F40" s="41">
        <f>'Data Entry'!F65</f>
        <v>0</v>
      </c>
      <c r="G40" s="42">
        <f>'Data Entry'!G65</f>
        <v>0</v>
      </c>
      <c r="H40" s="43">
        <f>'Data Entry'!I65</f>
        <v>0</v>
      </c>
      <c r="I40" s="44">
        <f>'Data Entry'!J65</f>
        <v>0</v>
      </c>
      <c r="J40" s="44">
        <f>'Data Entry'!K65</f>
        <v>0</v>
      </c>
      <c r="K40" s="44">
        <f>'Data Entry'!L65</f>
        <v>0</v>
      </c>
      <c r="L40" s="45">
        <f>'Data Entry'!M65</f>
        <v>0</v>
      </c>
    </row>
    <row r="41" spans="3:12" ht="20" x14ac:dyDescent="0.4">
      <c r="C41" s="30">
        <f>'Data Entry'!B66</f>
        <v>30</v>
      </c>
      <c r="D41" s="39">
        <f>'Data Entry'!D66</f>
        <v>0</v>
      </c>
      <c r="E41" s="40">
        <f>'Data Entry'!E66</f>
        <v>0</v>
      </c>
      <c r="F41" s="41">
        <f>'Data Entry'!F66</f>
        <v>0</v>
      </c>
      <c r="G41" s="42">
        <f>'Data Entry'!G66</f>
        <v>0</v>
      </c>
      <c r="H41" s="43">
        <f>'Data Entry'!I66</f>
        <v>0</v>
      </c>
      <c r="I41" s="44">
        <f>'Data Entry'!J66</f>
        <v>0</v>
      </c>
      <c r="J41" s="44">
        <f>'Data Entry'!K66</f>
        <v>0</v>
      </c>
      <c r="K41" s="44">
        <f>'Data Entry'!L66</f>
        <v>0</v>
      </c>
      <c r="L41" s="45">
        <f>'Data Entry'!M66</f>
        <v>0</v>
      </c>
    </row>
    <row r="42" spans="3:12" ht="20" x14ac:dyDescent="0.4">
      <c r="C42" s="30">
        <f>'Data Entry'!B67</f>
        <v>31</v>
      </c>
      <c r="D42" s="39">
        <f>'Data Entry'!D67</f>
        <v>0</v>
      </c>
      <c r="E42" s="40">
        <f>'Data Entry'!E67</f>
        <v>0</v>
      </c>
      <c r="F42" s="41">
        <f>'Data Entry'!F67</f>
        <v>0</v>
      </c>
      <c r="G42" s="42">
        <f>'Data Entry'!G67</f>
        <v>0</v>
      </c>
      <c r="H42" s="43">
        <f>'Data Entry'!I67</f>
        <v>0</v>
      </c>
      <c r="I42" s="44">
        <f>'Data Entry'!J67</f>
        <v>0</v>
      </c>
      <c r="J42" s="44">
        <f>'Data Entry'!K67</f>
        <v>0</v>
      </c>
      <c r="K42" s="44">
        <f>'Data Entry'!L67</f>
        <v>0</v>
      </c>
      <c r="L42" s="45">
        <f>'Data Entry'!M67</f>
        <v>0</v>
      </c>
    </row>
    <row r="43" spans="3:12" ht="20" x14ac:dyDescent="0.4">
      <c r="C43" s="30">
        <f>'Data Entry'!B68</f>
        <v>32</v>
      </c>
      <c r="D43" s="39">
        <f>'Data Entry'!D68</f>
        <v>0</v>
      </c>
      <c r="E43" s="40">
        <f>'Data Entry'!E68</f>
        <v>0</v>
      </c>
      <c r="F43" s="41">
        <f>'Data Entry'!F68</f>
        <v>0</v>
      </c>
      <c r="G43" s="42">
        <f>'Data Entry'!G68</f>
        <v>0</v>
      </c>
      <c r="H43" s="43">
        <f>'Data Entry'!I68</f>
        <v>0</v>
      </c>
      <c r="I43" s="44">
        <f>'Data Entry'!J68</f>
        <v>0</v>
      </c>
      <c r="J43" s="44">
        <f>'Data Entry'!K68</f>
        <v>0</v>
      </c>
      <c r="K43" s="44">
        <f>'Data Entry'!L68</f>
        <v>0</v>
      </c>
      <c r="L43" s="45">
        <f>'Data Entry'!M68</f>
        <v>0</v>
      </c>
    </row>
    <row r="44" spans="3:12" ht="20" x14ac:dyDescent="0.4">
      <c r="C44" s="30">
        <f>'Data Entry'!B69</f>
        <v>33</v>
      </c>
      <c r="D44" s="39">
        <f>'Data Entry'!D69</f>
        <v>0</v>
      </c>
      <c r="E44" s="40">
        <f>'Data Entry'!E69</f>
        <v>0</v>
      </c>
      <c r="F44" s="41">
        <f>'Data Entry'!F69</f>
        <v>0</v>
      </c>
      <c r="G44" s="42">
        <f>'Data Entry'!G69</f>
        <v>0</v>
      </c>
      <c r="H44" s="43">
        <f>'Data Entry'!I69</f>
        <v>0</v>
      </c>
      <c r="I44" s="44">
        <f>'Data Entry'!J69</f>
        <v>0</v>
      </c>
      <c r="J44" s="44">
        <f>'Data Entry'!K69</f>
        <v>0</v>
      </c>
      <c r="K44" s="44">
        <f>'Data Entry'!L69</f>
        <v>0</v>
      </c>
      <c r="L44" s="45">
        <f>'Data Entry'!M69</f>
        <v>0</v>
      </c>
    </row>
    <row r="45" spans="3:12" ht="20" x14ac:dyDescent="0.4">
      <c r="C45" s="30">
        <f>'Data Entry'!B70</f>
        <v>34</v>
      </c>
      <c r="D45" s="39">
        <f>'Data Entry'!D70</f>
        <v>0</v>
      </c>
      <c r="E45" s="40">
        <f>'Data Entry'!E70</f>
        <v>0</v>
      </c>
      <c r="F45" s="41">
        <f>'Data Entry'!F70</f>
        <v>0</v>
      </c>
      <c r="G45" s="42">
        <f>'Data Entry'!G70</f>
        <v>0</v>
      </c>
      <c r="H45" s="43">
        <f>'Data Entry'!I70</f>
        <v>0</v>
      </c>
      <c r="I45" s="44">
        <f>'Data Entry'!J70</f>
        <v>0</v>
      </c>
      <c r="J45" s="44">
        <f>'Data Entry'!K70</f>
        <v>0</v>
      </c>
      <c r="K45" s="44">
        <f>'Data Entry'!L70</f>
        <v>0</v>
      </c>
      <c r="L45" s="45">
        <f>'Data Entry'!M70</f>
        <v>0</v>
      </c>
    </row>
    <row r="46" spans="3:12" ht="20" x14ac:dyDescent="0.4">
      <c r="C46" s="30">
        <f>'Data Entry'!B71</f>
        <v>35</v>
      </c>
      <c r="D46" s="39">
        <f>'Data Entry'!D71</f>
        <v>0</v>
      </c>
      <c r="E46" s="40">
        <f>'Data Entry'!E71</f>
        <v>0</v>
      </c>
      <c r="F46" s="41">
        <f>'Data Entry'!F71</f>
        <v>0</v>
      </c>
      <c r="G46" s="42">
        <f>'Data Entry'!G71</f>
        <v>0</v>
      </c>
      <c r="H46" s="43">
        <f>'Data Entry'!I71</f>
        <v>0</v>
      </c>
      <c r="I46" s="44">
        <f>'Data Entry'!J71</f>
        <v>0</v>
      </c>
      <c r="J46" s="44">
        <f>'Data Entry'!K71</f>
        <v>0</v>
      </c>
      <c r="K46" s="44">
        <f>'Data Entry'!L71</f>
        <v>0</v>
      </c>
      <c r="L46" s="45">
        <f>'Data Entry'!M71</f>
        <v>0</v>
      </c>
    </row>
    <row r="47" spans="3:12" ht="20" x14ac:dyDescent="0.4">
      <c r="C47" s="30">
        <f>'Data Entry'!B72</f>
        <v>36</v>
      </c>
      <c r="D47" s="39">
        <f>'Data Entry'!D72</f>
        <v>0</v>
      </c>
      <c r="E47" s="40">
        <f>'Data Entry'!E72</f>
        <v>0</v>
      </c>
      <c r="F47" s="41">
        <f>'Data Entry'!F72</f>
        <v>0</v>
      </c>
      <c r="G47" s="42">
        <f>'Data Entry'!G72</f>
        <v>0</v>
      </c>
      <c r="H47" s="43">
        <f>'Data Entry'!I72</f>
        <v>0</v>
      </c>
      <c r="I47" s="44">
        <f>'Data Entry'!J72</f>
        <v>0</v>
      </c>
      <c r="J47" s="44">
        <f>'Data Entry'!K72</f>
        <v>0</v>
      </c>
      <c r="K47" s="44">
        <f>'Data Entry'!L72</f>
        <v>0</v>
      </c>
      <c r="L47" s="45">
        <f>'Data Entry'!M72</f>
        <v>0</v>
      </c>
    </row>
    <row r="48" spans="3:12" ht="20" x14ac:dyDescent="0.4">
      <c r="C48" s="30">
        <f>'Data Entry'!B73</f>
        <v>37</v>
      </c>
      <c r="D48" s="39">
        <f>'Data Entry'!D73</f>
        <v>0</v>
      </c>
      <c r="E48" s="40">
        <f>'Data Entry'!E73</f>
        <v>0</v>
      </c>
      <c r="F48" s="41">
        <f>'Data Entry'!F73</f>
        <v>0</v>
      </c>
      <c r="G48" s="42">
        <f>'Data Entry'!G73</f>
        <v>0</v>
      </c>
      <c r="H48" s="43">
        <f>'Data Entry'!I73</f>
        <v>0</v>
      </c>
      <c r="I48" s="44">
        <f>'Data Entry'!J73</f>
        <v>0</v>
      </c>
      <c r="J48" s="44">
        <f>'Data Entry'!K73</f>
        <v>0</v>
      </c>
      <c r="K48" s="44">
        <f>'Data Entry'!L73</f>
        <v>0</v>
      </c>
      <c r="L48" s="45">
        <f>'Data Entry'!M73</f>
        <v>0</v>
      </c>
    </row>
    <row r="49" spans="3:12" ht="20" x14ac:dyDescent="0.4">
      <c r="C49" s="30">
        <f>'Data Entry'!B74</f>
        <v>38</v>
      </c>
      <c r="D49" s="39">
        <f>'Data Entry'!D74</f>
        <v>0</v>
      </c>
      <c r="E49" s="40">
        <f>'Data Entry'!E74</f>
        <v>0</v>
      </c>
      <c r="F49" s="41">
        <f>'Data Entry'!F74</f>
        <v>0</v>
      </c>
      <c r="G49" s="42">
        <f>'Data Entry'!G74</f>
        <v>0</v>
      </c>
      <c r="H49" s="43">
        <f>'Data Entry'!I74</f>
        <v>0</v>
      </c>
      <c r="I49" s="44">
        <f>'Data Entry'!J74</f>
        <v>0</v>
      </c>
      <c r="J49" s="44">
        <f>'Data Entry'!K74</f>
        <v>0</v>
      </c>
      <c r="K49" s="44">
        <f>'Data Entry'!L74</f>
        <v>0</v>
      </c>
      <c r="L49" s="45">
        <f>'Data Entry'!M74</f>
        <v>0</v>
      </c>
    </row>
    <row r="50" spans="3:12" ht="20" x14ac:dyDescent="0.4">
      <c r="C50" s="30">
        <f>'Data Entry'!B75</f>
        <v>39</v>
      </c>
      <c r="D50" s="39">
        <f>'Data Entry'!D75</f>
        <v>0</v>
      </c>
      <c r="E50" s="40">
        <f>'Data Entry'!E75</f>
        <v>0</v>
      </c>
      <c r="F50" s="41">
        <f>'Data Entry'!F75</f>
        <v>0</v>
      </c>
      <c r="G50" s="42">
        <f>'Data Entry'!G75</f>
        <v>0</v>
      </c>
      <c r="H50" s="43">
        <f>'Data Entry'!I75</f>
        <v>0</v>
      </c>
      <c r="I50" s="44">
        <f>'Data Entry'!J75</f>
        <v>0</v>
      </c>
      <c r="J50" s="44">
        <f>'Data Entry'!K75</f>
        <v>0</v>
      </c>
      <c r="K50" s="44">
        <f>'Data Entry'!L75</f>
        <v>0</v>
      </c>
      <c r="L50" s="45">
        <f>'Data Entry'!M75</f>
        <v>0</v>
      </c>
    </row>
    <row r="51" spans="3:12" ht="20" x14ac:dyDescent="0.4">
      <c r="C51" s="30">
        <f>'Data Entry'!B76</f>
        <v>40</v>
      </c>
      <c r="D51" s="39">
        <f>'Data Entry'!D76</f>
        <v>0</v>
      </c>
      <c r="E51" s="40">
        <f>'Data Entry'!E76</f>
        <v>0</v>
      </c>
      <c r="F51" s="41">
        <f>'Data Entry'!F76</f>
        <v>0</v>
      </c>
      <c r="G51" s="42">
        <f>'Data Entry'!G76</f>
        <v>0</v>
      </c>
      <c r="H51" s="43">
        <f>'Data Entry'!I76</f>
        <v>0</v>
      </c>
      <c r="I51" s="44">
        <f>'Data Entry'!J76</f>
        <v>0</v>
      </c>
      <c r="J51" s="44">
        <f>'Data Entry'!K76</f>
        <v>0</v>
      </c>
      <c r="K51" s="44">
        <f>'Data Entry'!L76</f>
        <v>0</v>
      </c>
      <c r="L51" s="45">
        <f>'Data Entry'!M76</f>
        <v>0</v>
      </c>
    </row>
    <row r="52" spans="3:12" ht="20" x14ac:dyDescent="0.4">
      <c r="C52" s="30">
        <f>'Data Entry'!B77</f>
        <v>41</v>
      </c>
      <c r="D52" s="39">
        <f>'Data Entry'!D77</f>
        <v>0</v>
      </c>
      <c r="E52" s="40">
        <f>'Data Entry'!E77</f>
        <v>0</v>
      </c>
      <c r="F52" s="41">
        <f>'Data Entry'!F77</f>
        <v>0</v>
      </c>
      <c r="G52" s="42">
        <f>'Data Entry'!G77</f>
        <v>0</v>
      </c>
      <c r="H52" s="43">
        <f>'Data Entry'!I77</f>
        <v>0</v>
      </c>
      <c r="I52" s="44">
        <f>'Data Entry'!J77</f>
        <v>0</v>
      </c>
      <c r="J52" s="44">
        <f>'Data Entry'!K77</f>
        <v>0</v>
      </c>
      <c r="K52" s="44">
        <f>'Data Entry'!L77</f>
        <v>0</v>
      </c>
      <c r="L52" s="45">
        <f>'Data Entry'!M77</f>
        <v>0</v>
      </c>
    </row>
    <row r="53" spans="3:12" ht="20" x14ac:dyDescent="0.4">
      <c r="C53" s="30">
        <f>'Data Entry'!B78</f>
        <v>42</v>
      </c>
      <c r="D53" s="39">
        <f>'Data Entry'!D78</f>
        <v>0</v>
      </c>
      <c r="E53" s="40">
        <f>'Data Entry'!E78</f>
        <v>0</v>
      </c>
      <c r="F53" s="41">
        <f>'Data Entry'!F78</f>
        <v>0</v>
      </c>
      <c r="G53" s="42">
        <f>'Data Entry'!G78</f>
        <v>0</v>
      </c>
      <c r="H53" s="43">
        <f>'Data Entry'!I78</f>
        <v>0</v>
      </c>
      <c r="I53" s="44">
        <f>'Data Entry'!J78</f>
        <v>0</v>
      </c>
      <c r="J53" s="44">
        <f>'Data Entry'!K78</f>
        <v>0</v>
      </c>
      <c r="K53" s="44">
        <f>'Data Entry'!L78</f>
        <v>0</v>
      </c>
      <c r="L53" s="45">
        <f>'Data Entry'!M78</f>
        <v>0</v>
      </c>
    </row>
    <row r="54" spans="3:12" ht="20" x14ac:dyDescent="0.4">
      <c r="C54" s="30">
        <f>'Data Entry'!B79</f>
        <v>43</v>
      </c>
      <c r="D54" s="39">
        <f>'Data Entry'!D79</f>
        <v>0</v>
      </c>
      <c r="E54" s="40">
        <f>'Data Entry'!E79</f>
        <v>0</v>
      </c>
      <c r="F54" s="41">
        <f>'Data Entry'!F79</f>
        <v>0</v>
      </c>
      <c r="G54" s="42">
        <f>'Data Entry'!G79</f>
        <v>0</v>
      </c>
      <c r="H54" s="43">
        <f>'Data Entry'!I79</f>
        <v>0</v>
      </c>
      <c r="I54" s="44">
        <f>'Data Entry'!J79</f>
        <v>0</v>
      </c>
      <c r="J54" s="44">
        <f>'Data Entry'!K79</f>
        <v>0</v>
      </c>
      <c r="K54" s="44">
        <f>'Data Entry'!L79</f>
        <v>0</v>
      </c>
      <c r="L54" s="45">
        <f>'Data Entry'!M79</f>
        <v>0</v>
      </c>
    </row>
    <row r="55" spans="3:12" ht="20" x14ac:dyDescent="0.4">
      <c r="C55" s="30">
        <f>'Data Entry'!B80</f>
        <v>44</v>
      </c>
      <c r="D55" s="39">
        <f>'Data Entry'!D80</f>
        <v>0</v>
      </c>
      <c r="E55" s="40">
        <f>'Data Entry'!E80</f>
        <v>0</v>
      </c>
      <c r="F55" s="41">
        <f>'Data Entry'!F80</f>
        <v>0</v>
      </c>
      <c r="G55" s="42">
        <f>'Data Entry'!G80</f>
        <v>0</v>
      </c>
      <c r="H55" s="43">
        <f>'Data Entry'!I80</f>
        <v>0</v>
      </c>
      <c r="I55" s="44">
        <f>'Data Entry'!J80</f>
        <v>0</v>
      </c>
      <c r="J55" s="44">
        <f>'Data Entry'!K80</f>
        <v>0</v>
      </c>
      <c r="K55" s="44">
        <f>'Data Entry'!L80</f>
        <v>0</v>
      </c>
      <c r="L55" s="45">
        <f>'Data Entry'!M80</f>
        <v>0</v>
      </c>
    </row>
    <row r="56" spans="3:12" ht="20" x14ac:dyDescent="0.4">
      <c r="C56" s="30">
        <f>'Data Entry'!B81</f>
        <v>45</v>
      </c>
      <c r="D56" s="39">
        <f>'Data Entry'!D81</f>
        <v>0</v>
      </c>
      <c r="E56" s="40">
        <f>'Data Entry'!E81</f>
        <v>0</v>
      </c>
      <c r="F56" s="41">
        <f>'Data Entry'!F81</f>
        <v>0</v>
      </c>
      <c r="G56" s="42">
        <f>'Data Entry'!G81</f>
        <v>0</v>
      </c>
      <c r="H56" s="43">
        <f>'Data Entry'!I81</f>
        <v>0</v>
      </c>
      <c r="I56" s="44">
        <f>'Data Entry'!J81</f>
        <v>0</v>
      </c>
      <c r="J56" s="44">
        <f>'Data Entry'!K81</f>
        <v>0</v>
      </c>
      <c r="K56" s="44">
        <f>'Data Entry'!L81</f>
        <v>0</v>
      </c>
      <c r="L56" s="45">
        <f>'Data Entry'!M81</f>
        <v>0</v>
      </c>
    </row>
    <row r="57" spans="3:12" ht="20" x14ac:dyDescent="0.4">
      <c r="C57" s="30">
        <f>'Data Entry'!B82</f>
        <v>46</v>
      </c>
      <c r="D57" s="39">
        <f>'Data Entry'!D82</f>
        <v>0</v>
      </c>
      <c r="E57" s="40">
        <f>'Data Entry'!E82</f>
        <v>0</v>
      </c>
      <c r="F57" s="41">
        <f>'Data Entry'!F82</f>
        <v>0</v>
      </c>
      <c r="G57" s="42">
        <f>'Data Entry'!G82</f>
        <v>0</v>
      </c>
      <c r="H57" s="43">
        <f>'Data Entry'!I82</f>
        <v>0</v>
      </c>
      <c r="I57" s="44">
        <f>'Data Entry'!J82</f>
        <v>0</v>
      </c>
      <c r="J57" s="44">
        <f>'Data Entry'!K82</f>
        <v>0</v>
      </c>
      <c r="K57" s="44">
        <f>'Data Entry'!L82</f>
        <v>0</v>
      </c>
      <c r="L57" s="45">
        <f>'Data Entry'!M82</f>
        <v>0</v>
      </c>
    </row>
    <row r="58" spans="3:12" ht="20" x14ac:dyDescent="0.4">
      <c r="C58" s="30">
        <f>'Data Entry'!B83</f>
        <v>47</v>
      </c>
      <c r="D58" s="39">
        <f>'Data Entry'!D83</f>
        <v>0</v>
      </c>
      <c r="E58" s="40">
        <f>'Data Entry'!E83</f>
        <v>0</v>
      </c>
      <c r="F58" s="41">
        <f>'Data Entry'!F83</f>
        <v>0</v>
      </c>
      <c r="G58" s="42">
        <f>'Data Entry'!G83</f>
        <v>0</v>
      </c>
      <c r="H58" s="43">
        <f>'Data Entry'!I83</f>
        <v>0</v>
      </c>
      <c r="I58" s="44">
        <f>'Data Entry'!J83</f>
        <v>0</v>
      </c>
      <c r="J58" s="44">
        <f>'Data Entry'!K83</f>
        <v>0</v>
      </c>
      <c r="K58" s="44">
        <f>'Data Entry'!L83</f>
        <v>0</v>
      </c>
      <c r="L58" s="45">
        <f>'Data Entry'!M83</f>
        <v>0</v>
      </c>
    </row>
    <row r="59" spans="3:12" ht="20" x14ac:dyDescent="0.4">
      <c r="C59" s="30">
        <f>'Data Entry'!B84</f>
        <v>48</v>
      </c>
      <c r="D59" s="39">
        <f>'Data Entry'!D84</f>
        <v>0</v>
      </c>
      <c r="E59" s="40">
        <f>'Data Entry'!E84</f>
        <v>0</v>
      </c>
      <c r="F59" s="41">
        <f>'Data Entry'!F84</f>
        <v>0</v>
      </c>
      <c r="G59" s="42">
        <f>'Data Entry'!G84</f>
        <v>0</v>
      </c>
      <c r="H59" s="43">
        <f>'Data Entry'!I84</f>
        <v>0</v>
      </c>
      <c r="I59" s="44">
        <f>'Data Entry'!J84</f>
        <v>0</v>
      </c>
      <c r="J59" s="44">
        <f>'Data Entry'!K84</f>
        <v>0</v>
      </c>
      <c r="K59" s="44">
        <f>'Data Entry'!L84</f>
        <v>0</v>
      </c>
      <c r="L59" s="45">
        <f>'Data Entry'!M84</f>
        <v>0</v>
      </c>
    </row>
    <row r="60" spans="3:12" ht="20" x14ac:dyDescent="0.4">
      <c r="C60" s="30">
        <f>'Data Entry'!B85</f>
        <v>49</v>
      </c>
      <c r="D60" s="39">
        <f>'Data Entry'!D85</f>
        <v>0</v>
      </c>
      <c r="E60" s="40">
        <f>'Data Entry'!E85</f>
        <v>0</v>
      </c>
      <c r="F60" s="41">
        <f>'Data Entry'!F85</f>
        <v>0</v>
      </c>
      <c r="G60" s="42">
        <f>'Data Entry'!G85</f>
        <v>0</v>
      </c>
      <c r="H60" s="43">
        <f>'Data Entry'!I85</f>
        <v>0</v>
      </c>
      <c r="I60" s="44">
        <f>'Data Entry'!J85</f>
        <v>0</v>
      </c>
      <c r="J60" s="44">
        <f>'Data Entry'!K85</f>
        <v>0</v>
      </c>
      <c r="K60" s="44">
        <f>'Data Entry'!L85</f>
        <v>0</v>
      </c>
      <c r="L60" s="45">
        <f>'Data Entry'!M85</f>
        <v>0</v>
      </c>
    </row>
    <row r="61" spans="3:12" ht="20" x14ac:dyDescent="0.4">
      <c r="C61" s="30">
        <f>'Data Entry'!B86</f>
        <v>50</v>
      </c>
      <c r="D61" s="39">
        <f>'Data Entry'!D86</f>
        <v>0</v>
      </c>
      <c r="E61" s="40">
        <f>'Data Entry'!E86</f>
        <v>0</v>
      </c>
      <c r="F61" s="41">
        <f>'Data Entry'!F86</f>
        <v>0</v>
      </c>
      <c r="G61" s="42">
        <f>'Data Entry'!G86</f>
        <v>0</v>
      </c>
      <c r="H61" s="43">
        <f>'Data Entry'!I86</f>
        <v>0</v>
      </c>
      <c r="I61" s="44">
        <f>'Data Entry'!J86</f>
        <v>0</v>
      </c>
      <c r="J61" s="44">
        <f>'Data Entry'!K86</f>
        <v>0</v>
      </c>
      <c r="K61" s="44">
        <f>'Data Entry'!L86</f>
        <v>0</v>
      </c>
      <c r="L61" s="45">
        <f>'Data Entry'!M86</f>
        <v>0</v>
      </c>
    </row>
  </sheetData>
  <mergeCells count="3">
    <mergeCell ref="H7:L7"/>
    <mergeCell ref="C10:C11"/>
    <mergeCell ref="D10:D11"/>
  </mergeCells>
  <conditionalFormatting sqref="C12">
    <cfRule type="expression" dxfId="25" priority="27">
      <formula>$B$91=" "</formula>
    </cfRule>
  </conditionalFormatting>
  <conditionalFormatting sqref="D12:D16">
    <cfRule type="expression" dxfId="24" priority="2">
      <formula>$B$97=" "</formula>
    </cfRule>
  </conditionalFormatting>
  <conditionalFormatting sqref="D61">
    <cfRule type="expression" dxfId="23" priority="8">
      <formula>$B$97=" "</formula>
    </cfRule>
  </conditionalFormatting>
  <conditionalFormatting sqref="D12:L61">
    <cfRule type="cellIs" dxfId="22" priority="1" operator="equal">
      <formula>0</formula>
    </cfRule>
  </conditionalFormatting>
  <conditionalFormatting sqref="D17:L17">
    <cfRule type="expression" dxfId="21" priority="42">
      <formula>$B$95=" "</formula>
    </cfRule>
  </conditionalFormatting>
  <conditionalFormatting sqref="D18:L18">
    <cfRule type="expression" dxfId="20" priority="41">
      <formula>$B$96=" "</formula>
    </cfRule>
  </conditionalFormatting>
  <conditionalFormatting sqref="D19:L19">
    <cfRule type="expression" dxfId="19" priority="40">
      <formula>$B$97=" "</formula>
    </cfRule>
  </conditionalFormatting>
  <conditionalFormatting sqref="D20:L20">
    <cfRule type="expression" dxfId="18" priority="39">
      <formula>$B$98=" "</formula>
    </cfRule>
  </conditionalFormatting>
  <conditionalFormatting sqref="D21:L21">
    <cfRule type="expression" dxfId="17" priority="38">
      <formula>$B$99=" "</formula>
    </cfRule>
  </conditionalFormatting>
  <conditionalFormatting sqref="D22:L22">
    <cfRule type="expression" dxfId="16" priority="33">
      <formula>$B$100=" "</formula>
    </cfRule>
  </conditionalFormatting>
  <conditionalFormatting sqref="D23:L23">
    <cfRule type="expression" dxfId="15" priority="34">
      <formula>$B$101=" "</formula>
    </cfRule>
  </conditionalFormatting>
  <conditionalFormatting sqref="D24:L24">
    <cfRule type="expression" dxfId="14" priority="35">
      <formula>$B$102=" "</formula>
    </cfRule>
  </conditionalFormatting>
  <conditionalFormatting sqref="D25:L25">
    <cfRule type="expression" dxfId="13" priority="36">
      <formula>$B$103=" "</formula>
    </cfRule>
  </conditionalFormatting>
  <conditionalFormatting sqref="D26:L60">
    <cfRule type="expression" dxfId="12" priority="19">
      <formula>$B$97=" "</formula>
    </cfRule>
  </conditionalFormatting>
  <conditionalFormatting sqref="E12:L16">
    <cfRule type="expression" dxfId="11" priority="4">
      <formula>$B$94=" "</formula>
    </cfRule>
  </conditionalFormatting>
  <conditionalFormatting sqref="E61:L61">
    <cfRule type="expression" dxfId="10" priority="15">
      <formula>$B$104=" 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B01B1-8AD7-4D49-B13B-41C9F7A196ED}">
  <dimension ref="A1:P58"/>
  <sheetViews>
    <sheetView showGridLines="0" tabSelected="1" workbookViewId="0">
      <selection activeCell="B1" sqref="B1"/>
    </sheetView>
  </sheetViews>
  <sheetFormatPr defaultRowHeight="15.5" x14ac:dyDescent="0.35"/>
  <cols>
    <col min="1" max="1" width="4.54296875" style="94" customWidth="1"/>
    <col min="2" max="2" width="59.453125" style="94" bestFit="1" customWidth="1"/>
    <col min="3" max="3" width="20.6328125" style="94" customWidth="1"/>
  </cols>
  <sheetData>
    <row r="1" spans="2:3" ht="25.5" customHeight="1" thickBot="1" x14ac:dyDescent="0.4"/>
    <row r="2" spans="2:3" ht="18.5" x14ac:dyDescent="0.45">
      <c r="B2" s="95" t="s">
        <v>51</v>
      </c>
      <c r="C2" s="96"/>
    </row>
    <row r="3" spans="2:3" ht="16" thickBot="1" x14ac:dyDescent="0.4">
      <c r="B3" s="97" t="s">
        <v>52</v>
      </c>
      <c r="C3" s="98"/>
    </row>
    <row r="4" spans="2:3" ht="16" thickBot="1" x14ac:dyDescent="0.4"/>
    <row r="5" spans="2:3" x14ac:dyDescent="0.35">
      <c r="B5" s="99" t="s">
        <v>53</v>
      </c>
      <c r="C5" s="100"/>
    </row>
    <row r="6" spans="2:3" x14ac:dyDescent="0.35">
      <c r="B6" s="101" t="s">
        <v>54</v>
      </c>
      <c r="C6" s="102"/>
    </row>
    <row r="7" spans="2:3" ht="16" thickBot="1" x14ac:dyDescent="0.4">
      <c r="B7" s="103" t="s">
        <v>55</v>
      </c>
      <c r="C7" s="104"/>
    </row>
    <row r="8" spans="2:3" ht="16" thickBot="1" x14ac:dyDescent="0.4"/>
    <row r="9" spans="2:3" ht="16" thickBot="1" x14ac:dyDescent="0.4">
      <c r="B9" s="105" t="str">
        <f>'[1]Start Here'!G6</f>
        <v>General Information</v>
      </c>
      <c r="C9" s="106"/>
    </row>
    <row r="10" spans="2:3" x14ac:dyDescent="0.35">
      <c r="B10" s="107" t="str">
        <f>'[1]Start Here'!H7</f>
        <v>Analyst:</v>
      </c>
      <c r="C10" s="135"/>
    </row>
    <row r="11" spans="2:3" x14ac:dyDescent="0.35">
      <c r="B11" s="108" t="str">
        <f>'[1]Start Here'!H8</f>
        <v>Agency / Company / District:</v>
      </c>
      <c r="C11" s="136"/>
    </row>
    <row r="12" spans="2:3" ht="16" thickBot="1" x14ac:dyDescent="0.4">
      <c r="B12" s="109" t="str">
        <f>'[1]Start Here'!H9</f>
        <v>Date:</v>
      </c>
      <c r="C12" s="110"/>
    </row>
    <row r="13" spans="2:3" ht="16" hidden="1" thickBot="1" x14ac:dyDescent="0.4">
      <c r="B13" s="105" t="str">
        <f>'[1]Start Here'!G10</f>
        <v>Segment Limits (Limit up to 15 miles in length):</v>
      </c>
      <c r="C13" s="111"/>
    </row>
    <row r="14" spans="2:3" hidden="1" x14ac:dyDescent="0.35">
      <c r="B14" s="107" t="str">
        <f>'[1]Start Here'!H11</f>
        <v>Road Name:</v>
      </c>
      <c r="C14" s="112"/>
    </row>
    <row r="15" spans="2:3" hidden="1" x14ac:dyDescent="0.35">
      <c r="B15" s="108" t="str">
        <f>'[1]Start Here'!H12</f>
        <v>Category (4R, 3R) -- Future Enhancement</v>
      </c>
      <c r="C15" s="113"/>
    </row>
    <row r="16" spans="2:3" hidden="1" x14ac:dyDescent="0.35">
      <c r="B16" s="114" t="str">
        <f>'[1]Start Here'!H13</f>
        <v>Segment Beginning Mile Point (BMP):</v>
      </c>
      <c r="C16" s="115"/>
    </row>
    <row r="17" spans="2:3" ht="16" hidden="1" thickBot="1" x14ac:dyDescent="0.4">
      <c r="B17" s="116" t="str">
        <f>'[1]Start Here'!H14</f>
        <v>Segment Ending Mile Point (EMP):</v>
      </c>
      <c r="C17" s="117"/>
    </row>
    <row r="18" spans="2:3" ht="16" hidden="1" thickBot="1" x14ac:dyDescent="0.4">
      <c r="B18" s="118" t="str">
        <f>'[1]Start Here'!G16</f>
        <v>Calculated Total Segment Length (miles):</v>
      </c>
      <c r="C18" s="119"/>
    </row>
    <row r="19" spans="2:3" hidden="1" x14ac:dyDescent="0.35"/>
    <row r="20" spans="2:3" ht="16" hidden="1" thickBot="1" x14ac:dyDescent="0.4"/>
    <row r="21" spans="2:3" ht="16" hidden="1" thickBot="1" x14ac:dyDescent="0.4">
      <c r="B21" s="105" t="s">
        <v>74</v>
      </c>
      <c r="C21" s="106"/>
    </row>
    <row r="22" spans="2:3" ht="16" thickBot="1" x14ac:dyDescent="0.4"/>
    <row r="23" spans="2:3" hidden="1" x14ac:dyDescent="0.35"/>
    <row r="24" spans="2:3" hidden="1" x14ac:dyDescent="0.35"/>
    <row r="25" spans="2:3" hidden="1" x14ac:dyDescent="0.35"/>
    <row r="26" spans="2:3" hidden="1" x14ac:dyDescent="0.35"/>
    <row r="27" spans="2:3" ht="16" hidden="1" thickBot="1" x14ac:dyDescent="0.4"/>
    <row r="28" spans="2:3" x14ac:dyDescent="0.35">
      <c r="B28" s="120" t="s">
        <v>56</v>
      </c>
      <c r="C28" s="137"/>
    </row>
    <row r="29" spans="2:3" x14ac:dyDescent="0.35">
      <c r="B29" s="121" t="s">
        <v>57</v>
      </c>
      <c r="C29" s="122" t="e">
        <f>'Merged Score'!H9</f>
        <v>#DIV/0!</v>
      </c>
    </row>
    <row r="30" spans="2:3" x14ac:dyDescent="0.35">
      <c r="B30" s="101" t="s">
        <v>58</v>
      </c>
      <c r="C30" s="123" t="e">
        <f>IF(C28="Design 1",'Merged Score'!J9,'Merged Score'!K9)</f>
        <v>#DIV/0!</v>
      </c>
    </row>
    <row r="31" spans="2:3" ht="16" thickBot="1" x14ac:dyDescent="0.4">
      <c r="B31" s="103" t="s">
        <v>59</v>
      </c>
      <c r="C31" s="124" t="e">
        <f>C30-C29</f>
        <v>#DIV/0!</v>
      </c>
    </row>
    <row r="32" spans="2:3" ht="16" thickBot="1" x14ac:dyDescent="0.4"/>
    <row r="33" spans="2:16" x14ac:dyDescent="0.35">
      <c r="B33" s="125" t="s">
        <v>60</v>
      </c>
    </row>
    <row r="34" spans="2:16" ht="84" customHeight="1" thickBot="1" x14ac:dyDescent="0.4">
      <c r="B34" s="126"/>
    </row>
    <row r="35" spans="2:16" s="94" customFormat="1" ht="16" thickBot="1" x14ac:dyDescent="0.4"/>
    <row r="36" spans="2:16" s="94" customFormat="1" x14ac:dyDescent="0.35">
      <c r="B36" s="125" t="s">
        <v>85</v>
      </c>
    </row>
    <row r="37" spans="2:16" s="94" customFormat="1" ht="140.15" customHeight="1" thickBot="1" x14ac:dyDescent="0.4">
      <c r="B37" s="126"/>
    </row>
    <row r="38" spans="2:16" ht="16" thickBot="1" x14ac:dyDescent="0.4"/>
    <row r="39" spans="2:16" x14ac:dyDescent="0.35">
      <c r="B39" s="200" t="s">
        <v>79</v>
      </c>
      <c r="C39" s="201"/>
    </row>
    <row r="40" spans="2:16" x14ac:dyDescent="0.35">
      <c r="B40" s="127" t="s">
        <v>61</v>
      </c>
      <c r="C40" s="131"/>
    </row>
    <row r="41" spans="2:16" x14ac:dyDescent="0.35">
      <c r="B41" s="127" t="s">
        <v>63</v>
      </c>
      <c r="C41" s="132"/>
    </row>
    <row r="42" spans="2:16" x14ac:dyDescent="0.35">
      <c r="B42" s="127" t="s">
        <v>65</v>
      </c>
      <c r="C42" s="132"/>
    </row>
    <row r="43" spans="2:16" x14ac:dyDescent="0.35">
      <c r="B43" s="127" t="s">
        <v>66</v>
      </c>
      <c r="C43" s="132"/>
    </row>
    <row r="44" spans="2:16" x14ac:dyDescent="0.35">
      <c r="B44" s="127" t="s">
        <v>67</v>
      </c>
      <c r="C44" s="132"/>
    </row>
    <row r="45" spans="2:16" ht="16" thickBot="1" x14ac:dyDescent="0.4">
      <c r="B45" s="128" t="s">
        <v>68</v>
      </c>
      <c r="C45" s="133"/>
    </row>
    <row r="46" spans="2:16" ht="16" thickBot="1" x14ac:dyDescent="0.4">
      <c r="C46" s="134"/>
    </row>
    <row r="47" spans="2:16" s="94" customFormat="1" x14ac:dyDescent="0.35">
      <c r="B47" s="202" t="s">
        <v>86</v>
      </c>
      <c r="C47" s="203"/>
      <c r="H47" s="138"/>
      <c r="I47" s="138"/>
      <c r="J47" s="138"/>
      <c r="K47" s="138"/>
      <c r="L47" s="138"/>
      <c r="M47" s="138"/>
      <c r="N47" s="138"/>
      <c r="O47" s="138"/>
      <c r="P47" s="138"/>
    </row>
    <row r="48" spans="2:16" x14ac:dyDescent="0.35">
      <c r="B48" s="139" t="s">
        <v>69</v>
      </c>
      <c r="C48" s="131"/>
    </row>
    <row r="49" spans="2:3" ht="16" thickBot="1" x14ac:dyDescent="0.4">
      <c r="B49" s="129" t="s">
        <v>70</v>
      </c>
      <c r="C49" s="133"/>
    </row>
    <row r="50" spans="2:3" ht="16" thickBot="1" x14ac:dyDescent="0.4"/>
    <row r="51" spans="2:3" x14ac:dyDescent="0.35">
      <c r="B51" s="125" t="s">
        <v>71</v>
      </c>
    </row>
    <row r="52" spans="2:3" ht="16" thickBot="1" x14ac:dyDescent="0.4">
      <c r="B52" s="130"/>
    </row>
    <row r="53" spans="2:3" ht="16" thickBot="1" x14ac:dyDescent="0.4"/>
    <row r="54" spans="2:3" x14ac:dyDescent="0.35">
      <c r="B54" s="125" t="s">
        <v>72</v>
      </c>
    </row>
    <row r="55" spans="2:3" ht="16" thickBot="1" x14ac:dyDescent="0.4">
      <c r="B55" s="130"/>
    </row>
    <row r="56" spans="2:3" ht="16" thickBot="1" x14ac:dyDescent="0.4"/>
    <row r="57" spans="2:3" x14ac:dyDescent="0.35">
      <c r="B57" s="125" t="s">
        <v>73</v>
      </c>
    </row>
    <row r="58" spans="2:3" ht="246.75" customHeight="1" thickBot="1" x14ac:dyDescent="0.4">
      <c r="B58" s="126"/>
    </row>
  </sheetData>
  <sheetProtection sheet="1" formatCells="0"/>
  <protectedRanges>
    <protectedRange sqref="C5:C7 C10:C12 C28 B34:B37 C40:C45 C48:C49 B52 B55 B58" name="Edit"/>
  </protectedRanges>
  <mergeCells count="2">
    <mergeCell ref="B39:C39"/>
    <mergeCell ref="B47:C47"/>
  </mergeCells>
  <conditionalFormatting sqref="B34">
    <cfRule type="containsBlanks" dxfId="9" priority="7">
      <formula>LEN(TRIM(B34))=0</formula>
    </cfRule>
  </conditionalFormatting>
  <conditionalFormatting sqref="B37">
    <cfRule type="containsBlanks" dxfId="8" priority="1">
      <formula>LEN(TRIM(B37))=0</formula>
    </cfRule>
  </conditionalFormatting>
  <conditionalFormatting sqref="B52">
    <cfRule type="containsBlanks" dxfId="7" priority="9">
      <formula>LEN(TRIM(B52))=0</formula>
    </cfRule>
  </conditionalFormatting>
  <conditionalFormatting sqref="B55">
    <cfRule type="containsBlanks" dxfId="6" priority="8">
      <formula>LEN(TRIM(B55))=0</formula>
    </cfRule>
  </conditionalFormatting>
  <conditionalFormatting sqref="B58">
    <cfRule type="containsBlanks" dxfId="5" priority="6">
      <formula>LEN(TRIM(B58))=0</formula>
    </cfRule>
  </conditionalFormatting>
  <conditionalFormatting sqref="C3">
    <cfRule type="expression" dxfId="4" priority="5">
      <formula>#REF!=" "</formula>
    </cfRule>
  </conditionalFormatting>
  <conditionalFormatting sqref="C5:C7 C28">
    <cfRule type="containsBlanks" dxfId="3" priority="10">
      <formula>LEN(TRIM(C5))=0</formula>
    </cfRule>
  </conditionalFormatting>
  <conditionalFormatting sqref="C12">
    <cfRule type="containsBlanks" dxfId="2" priority="2">
      <formula>LEN(TRIM(C12))=0</formula>
    </cfRule>
  </conditionalFormatting>
  <conditionalFormatting sqref="C21">
    <cfRule type="containsBlanks" dxfId="1" priority="3">
      <formula>LEN(TRIM(C21))=0</formula>
    </cfRule>
  </conditionalFormatting>
  <conditionalFormatting sqref="C40:C45 C48:C49">
    <cfRule type="containsBlanks" dxfId="0" priority="4">
      <formula>LEN(TRIM(C40))=0</formula>
    </cfRule>
  </conditionalFormatting>
  <dataValidations disablePrompts="1" count="3">
    <dataValidation type="list" allowBlank="1" showInputMessage="1" showErrorMessage="1" sqref="C15" xr:uid="{FAB3D290-C874-4620-B53A-E843F04A8B83}">
      <formula1>PrType</formula1>
    </dataValidation>
    <dataValidation type="decimal" allowBlank="1" showInputMessage="1" showErrorMessage="1" error="EMP value should be greater than BMP value by 15 miles or less" sqref="C17" xr:uid="{A87B8351-EF3F-46A5-B5FA-887B76D488D0}">
      <formula1>C16</formula1>
      <formula2>C16+15</formula2>
    </dataValidation>
    <dataValidation type="list" allowBlank="1" showDropDown="1" showErrorMessage="1" error="Select Yes or No from Pull Down Options" sqref="C25:C26" xr:uid="{20D96416-E7C2-4D89-A9D9-4E458CE6F6FA}">
      <formula1>Responses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E4077B86-E5FA-47D8-8992-906E0EE40181}">
          <x14:formula1>
            <xm:f>'Merged Score'!$J$11:$K$11</xm:f>
          </x14:formula1>
          <xm:sqref>C28</xm:sqref>
        </x14:dataValidation>
        <x14:dataValidation type="list" allowBlank="1" showInputMessage="1" showErrorMessage="1" xr:uid="{FBF77A1A-082A-4851-AFD5-27D1E62B44A6}">
          <x14:formula1>
            <xm:f>Lookups!$A$2:$A$3</xm:f>
          </x14:formula1>
          <xm:sqref>C21</xm:sqref>
        </x14:dataValidation>
        <x14:dataValidation type="list" allowBlank="1" showInputMessage="1" showErrorMessage="1" xr:uid="{DDD83BEE-59D6-42D7-933C-2AF54FBCDA58}">
          <x14:formula1>
            <xm:f>Lookups!$C$2:$C$3</xm:f>
          </x14:formula1>
          <xm:sqref>C40:C45 C48:C49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F4CC-F1CF-4147-81C9-4C0CC583097C}">
  <dimension ref="A1:C3"/>
  <sheetViews>
    <sheetView workbookViewId="0">
      <selection activeCell="C7" sqref="C7"/>
    </sheetView>
  </sheetViews>
  <sheetFormatPr defaultRowHeight="14.5" x14ac:dyDescent="0.35"/>
  <sheetData>
    <row r="1" spans="1:3" x14ac:dyDescent="0.35">
      <c r="A1" t="s">
        <v>76</v>
      </c>
      <c r="C1" t="s">
        <v>78</v>
      </c>
    </row>
    <row r="2" spans="1:3" x14ac:dyDescent="0.35">
      <c r="A2" t="s">
        <v>77</v>
      </c>
      <c r="C2" t="s">
        <v>62</v>
      </c>
    </row>
    <row r="3" spans="1:3" x14ac:dyDescent="0.35">
      <c r="A3" t="s">
        <v>75</v>
      </c>
      <c r="C3" t="s">
        <v>64</v>
      </c>
    </row>
  </sheetData>
  <phoneticPr fontId="2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D4DE4-EB5E-48E8-970E-D62C87818F06}">
  <dimension ref="B2:E24"/>
  <sheetViews>
    <sheetView workbookViewId="0">
      <selection activeCell="E7" sqref="E7"/>
    </sheetView>
  </sheetViews>
  <sheetFormatPr defaultRowHeight="14.5" x14ac:dyDescent="0.35"/>
  <cols>
    <col min="2" max="3" width="12.54296875" customWidth="1"/>
    <col min="4" max="4" width="47" customWidth="1"/>
    <col min="5" max="5" width="12.54296875" customWidth="1"/>
  </cols>
  <sheetData>
    <row r="2" spans="2:5" x14ac:dyDescent="0.35">
      <c r="B2" s="91" t="s">
        <v>44</v>
      </c>
      <c r="C2" s="91" t="s">
        <v>45</v>
      </c>
      <c r="D2" s="91" t="s">
        <v>46</v>
      </c>
      <c r="E2" s="91" t="s">
        <v>47</v>
      </c>
    </row>
    <row r="3" spans="2:5" x14ac:dyDescent="0.35">
      <c r="B3" s="91">
        <v>0.8</v>
      </c>
      <c r="C3" s="92">
        <v>44094</v>
      </c>
      <c r="D3" s="93" t="s">
        <v>49</v>
      </c>
      <c r="E3" s="91" t="s">
        <v>48</v>
      </c>
    </row>
    <row r="4" spans="2:5" ht="29" x14ac:dyDescent="0.35">
      <c r="B4" s="91">
        <v>0.9</v>
      </c>
      <c r="C4" s="92">
        <v>44124</v>
      </c>
      <c r="D4" s="93" t="s">
        <v>50</v>
      </c>
      <c r="E4" s="91" t="s">
        <v>48</v>
      </c>
    </row>
    <row r="5" spans="2:5" x14ac:dyDescent="0.35">
      <c r="B5" s="91" t="s">
        <v>80</v>
      </c>
      <c r="C5" s="92"/>
      <c r="D5" s="93" t="s">
        <v>81</v>
      </c>
      <c r="E5" s="91" t="s">
        <v>82</v>
      </c>
    </row>
    <row r="6" spans="2:5" x14ac:dyDescent="0.35">
      <c r="B6" s="91">
        <v>1.4</v>
      </c>
      <c r="C6" s="92">
        <v>45436</v>
      </c>
      <c r="D6" s="93" t="s">
        <v>83</v>
      </c>
      <c r="E6" s="91" t="s">
        <v>84</v>
      </c>
    </row>
    <row r="7" spans="2:5" x14ac:dyDescent="0.35">
      <c r="B7" s="91"/>
      <c r="C7" s="92"/>
      <c r="D7" s="93"/>
      <c r="E7" s="91"/>
    </row>
    <row r="8" spans="2:5" x14ac:dyDescent="0.35">
      <c r="B8" s="91"/>
      <c r="C8" s="92"/>
      <c r="D8" s="93"/>
      <c r="E8" s="91"/>
    </row>
    <row r="9" spans="2:5" x14ac:dyDescent="0.35">
      <c r="B9" s="91"/>
      <c r="C9" s="91"/>
      <c r="D9" s="93"/>
      <c r="E9" s="91"/>
    </row>
    <row r="10" spans="2:5" x14ac:dyDescent="0.35">
      <c r="B10" s="91"/>
      <c r="C10" s="91"/>
      <c r="D10" s="93"/>
      <c r="E10" s="91"/>
    </row>
    <row r="11" spans="2:5" x14ac:dyDescent="0.35">
      <c r="B11" s="91"/>
      <c r="C11" s="91"/>
      <c r="D11" s="93"/>
      <c r="E11" s="91"/>
    </row>
    <row r="12" spans="2:5" x14ac:dyDescent="0.35">
      <c r="B12" s="91"/>
      <c r="C12" s="91"/>
      <c r="D12" s="93"/>
      <c r="E12" s="91"/>
    </row>
    <row r="13" spans="2:5" x14ac:dyDescent="0.35">
      <c r="B13" s="91"/>
      <c r="C13" s="91"/>
      <c r="D13" s="93"/>
      <c r="E13" s="91"/>
    </row>
    <row r="14" spans="2:5" x14ac:dyDescent="0.35">
      <c r="B14" s="91"/>
      <c r="C14" s="91"/>
      <c r="D14" s="93"/>
      <c r="E14" s="91"/>
    </row>
    <row r="15" spans="2:5" x14ac:dyDescent="0.35">
      <c r="B15" s="91"/>
      <c r="C15" s="91"/>
      <c r="D15" s="93"/>
      <c r="E15" s="91"/>
    </row>
    <row r="16" spans="2:5" x14ac:dyDescent="0.35">
      <c r="B16" s="91"/>
      <c r="C16" s="91"/>
      <c r="D16" s="93"/>
      <c r="E16" s="91"/>
    </row>
    <row r="17" spans="2:5" x14ac:dyDescent="0.35">
      <c r="B17" s="91"/>
      <c r="C17" s="91"/>
      <c r="D17" s="93"/>
      <c r="E17" s="91"/>
    </row>
    <row r="18" spans="2:5" x14ac:dyDescent="0.35">
      <c r="B18" s="91"/>
      <c r="C18" s="91"/>
      <c r="D18" s="93"/>
      <c r="E18" s="91"/>
    </row>
    <row r="19" spans="2:5" x14ac:dyDescent="0.35">
      <c r="B19" s="91"/>
      <c r="C19" s="91"/>
      <c r="D19" s="93"/>
      <c r="E19" s="91"/>
    </row>
    <row r="20" spans="2:5" x14ac:dyDescent="0.35">
      <c r="B20" s="91"/>
      <c r="C20" s="91"/>
      <c r="D20" s="93"/>
      <c r="E20" s="91"/>
    </row>
    <row r="21" spans="2:5" x14ac:dyDescent="0.35">
      <c r="B21" s="91"/>
      <c r="C21" s="91"/>
      <c r="D21" s="93"/>
      <c r="E21" s="91"/>
    </row>
    <row r="22" spans="2:5" x14ac:dyDescent="0.35">
      <c r="B22" s="91"/>
      <c r="C22" s="91"/>
      <c r="D22" s="93"/>
      <c r="E22" s="91"/>
    </row>
    <row r="23" spans="2:5" x14ac:dyDescent="0.35">
      <c r="B23" s="91"/>
      <c r="C23" s="91"/>
      <c r="D23" s="93"/>
      <c r="E23" s="91"/>
    </row>
    <row r="24" spans="2:5" x14ac:dyDescent="0.35">
      <c r="B24" s="91"/>
      <c r="C24" s="91"/>
      <c r="D24" s="93"/>
      <c r="E24" s="91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3B577-7067-4D26-BA58-C88323C82245}">
  <dimension ref="B1:B3"/>
  <sheetViews>
    <sheetView workbookViewId="0">
      <selection activeCell="B4" sqref="B4"/>
    </sheetView>
  </sheetViews>
  <sheetFormatPr defaultRowHeight="14.5" x14ac:dyDescent="0.35"/>
  <sheetData>
    <row r="1" spans="2:2" x14ac:dyDescent="0.35">
      <c r="B1" t="s">
        <v>30</v>
      </c>
    </row>
    <row r="2" spans="2:2" x14ac:dyDescent="0.35">
      <c r="B2" t="s">
        <v>31</v>
      </c>
    </row>
    <row r="3" spans="2:2" x14ac:dyDescent="0.35">
      <c r="B3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1C0F836A-F083-4A97-AFBB-B7670FC145D1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F5CAE3ADE62EB43877B09C6DF0C1F37" ma:contentTypeVersion="1" ma:contentTypeDescription="Upload an image." ma:contentTypeScope="" ma:versionID="fa36256115f9a7269e2c7f732010e6f0">
  <xsd:schema xmlns:xsd="http://www.w3.org/2001/XMLSchema" xmlns:xs="http://www.w3.org/2001/XMLSchema" xmlns:p="http://schemas.microsoft.com/office/2006/metadata/properties" xmlns:ns1="http://schemas.microsoft.com/sharepoint/v3" xmlns:ns2="1C0F836A-F083-4A97-AFBB-B7670FC145D1" xmlns:ns3="http://schemas.microsoft.com/sharepoint/v3/fields" targetNamespace="http://schemas.microsoft.com/office/2006/metadata/properties" ma:root="true" ma:fieldsID="b36d1e1e3b44609ff3373f2c46030fe9" ns1:_="" ns2:_="" ns3:_="">
    <xsd:import namespace="http://schemas.microsoft.com/sharepoint/v3"/>
    <xsd:import namespace="1C0F836A-F083-4A97-AFBB-B7670FC145D1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F836A-F083-4A97-AFBB-B7670FC145D1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6089B2-7EAA-4309-A720-413D9BA431C8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sharepoint/v3/fields"/>
    <ds:schemaRef ds:uri="1C0F836A-F083-4A97-AFBB-B7670FC145D1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08BF7C1-9B39-4B46-B75B-DC7353217C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F0DE62-79CC-449E-BB9E-BB54C1CD7B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0F836A-F083-4A97-AFBB-B7670FC145D1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Directions and Sample</vt:lpstr>
      <vt:lpstr>Data Entry</vt:lpstr>
      <vt:lpstr>Merged Score</vt:lpstr>
      <vt:lpstr>Reporting</vt:lpstr>
      <vt:lpstr>Lookups</vt:lpstr>
      <vt:lpstr>Versioning</vt:lpstr>
      <vt:lpstr>Pulldown 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Merger File</dc:title>
  <dc:creator>TxDOT</dc:creator>
  <cp:keywords/>
  <dc:description/>
  <cp:lastModifiedBy>Wu, Lingtao</cp:lastModifiedBy>
  <dcterms:created xsi:type="dcterms:W3CDTF">2020-07-24T18:41:54Z</dcterms:created>
  <dcterms:modified xsi:type="dcterms:W3CDTF">2024-05-02T17:41:30Z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0x0101009148F5A04DDD49CBA7127AADA5FB792B00AADE34325A8B49CDA8BB4DB53328F214008F5CAE3ADE62EB43877B09C6DF0C1F37</vt:lpwstr>
  </property>
</Properties>
</file>